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rupoiturri-my.sharepoint.com/personal/lmorales_iturri_com/Documents/Escritorio/EEUU/OFFERING/00. PRECIOS/2026 Q1 Q2 - DEALER PRICING/"/>
    </mc:Choice>
  </mc:AlternateContent>
  <xr:revisionPtr revIDLastSave="448" documentId="8_{09241B44-4ECB-467B-A493-13EBB9BA461A}" xr6:coauthVersionLast="47" xr6:coauthVersionMax="47" xr10:uidLastSave="{73D55A65-1657-46D3-8BE7-C95732C7BE50}"/>
  <bookViews>
    <workbookView xWindow="-110" yWindow="-110" windowWidth="19420" windowHeight="10300" tabRatio="964" xr2:uid="{00000000-000D-0000-FFFF-FFFF00000000}"/>
  </bookViews>
  <sheets>
    <sheet name="ITURRI America series" sheetId="17" r:id="rId1"/>
    <sheet name="W3" sheetId="25" r:id="rId2"/>
    <sheet name="W3 Max" sheetId="22" r:id="rId3"/>
    <sheet name="W4" sheetId="26" r:id="rId4"/>
    <sheet name="W5" sheetId="27" r:id="rId5"/>
    <sheet name="W6" sheetId="28" r:id="rId6"/>
    <sheet name="W6 LRescue" sheetId="29" r:id="rId7"/>
    <sheet name="WUI mini pumper" sheetId="23" r:id="rId8"/>
    <sheet name="WUI Pumper" sheetId="24" r:id="rId9"/>
    <sheet name="Tender 2000" sheetId="30" r:id="rId10"/>
    <sheet name="Tender 3000" sheetId="31" r:id="rId11"/>
    <sheet name="W Rescue" sheetId="32" r:id="rId12"/>
  </sheets>
  <definedNames>
    <definedName name="_xlnm.Print_Area" localSheetId="0">'ITURRI America series'!$A$2:$F$24</definedName>
    <definedName name="_xlnm.Print_Area" localSheetId="9">'Tender 2000'!$A$2:$I$36</definedName>
    <definedName name="_xlnm.Print_Area" localSheetId="10">'Tender 3000'!$A$2:$I$34</definedName>
    <definedName name="_xlnm.Print_Area" localSheetId="11">'W Rescue'!$A$2:$I$38</definedName>
    <definedName name="_xlnm.Print_Area" localSheetId="1">'W3'!$A$1:$I$55</definedName>
    <definedName name="_xlnm.Print_Area" localSheetId="2">'W3 Max'!$A$2:$I$48</definedName>
    <definedName name="_xlnm.Print_Area" localSheetId="3">'W4'!$A$2:$I$48</definedName>
    <definedName name="_xlnm.Print_Area" localSheetId="4">'W5'!$A$2:$I$49</definedName>
    <definedName name="_xlnm.Print_Area" localSheetId="5">'W6'!$A$2:$I$50</definedName>
    <definedName name="_xlnm.Print_Area" localSheetId="6">'W6 LRescue'!$A$2:$I$46</definedName>
    <definedName name="_xlnm.Print_Area" localSheetId="7">'WUI mini pumper'!$A$2:$I$49</definedName>
    <definedName name="_xlnm.Print_Area" localSheetId="8">'WUI Pumper'!$A$2:$I$37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24" l="1"/>
  <c r="I34" i="32"/>
  <c r="I32" i="32"/>
  <c r="I31" i="32"/>
  <c r="I30" i="32"/>
  <c r="I29" i="32"/>
  <c r="I27" i="32"/>
  <c r="I24" i="32"/>
  <c r="I23" i="32"/>
  <c r="I21" i="32"/>
  <c r="I20" i="32"/>
  <c r="I19" i="32"/>
  <c r="I18" i="32"/>
  <c r="I16" i="32"/>
  <c r="I15" i="32"/>
  <c r="I14" i="32"/>
  <c r="I13" i="32"/>
  <c r="I12" i="32"/>
  <c r="I11" i="32"/>
  <c r="I10" i="32"/>
  <c r="F6" i="32"/>
  <c r="I6" i="32" s="1"/>
  <c r="I30" i="31"/>
  <c r="F6" i="31"/>
  <c r="I6" i="31"/>
  <c r="I10" i="31"/>
  <c r="I12" i="31"/>
  <c r="I13" i="31"/>
  <c r="I14" i="31"/>
  <c r="I15" i="31"/>
  <c r="I16" i="31"/>
  <c r="I17" i="31"/>
  <c r="I18" i="31"/>
  <c r="I19" i="31"/>
  <c r="I20" i="31"/>
  <c r="I21" i="31"/>
  <c r="I22" i="31"/>
  <c r="I23" i="31"/>
  <c r="I24" i="31"/>
  <c r="I25" i="31"/>
  <c r="I26" i="31"/>
  <c r="I27" i="31"/>
  <c r="I28" i="31"/>
  <c r="I34" i="30"/>
  <c r="I32" i="30"/>
  <c r="I30" i="30"/>
  <c r="I29" i="30"/>
  <c r="I28" i="30"/>
  <c r="I27" i="30"/>
  <c r="I26" i="30"/>
  <c r="I25" i="30"/>
  <c r="I24" i="30"/>
  <c r="I23" i="30"/>
  <c r="I22" i="30"/>
  <c r="I21" i="30"/>
  <c r="I20" i="30"/>
  <c r="I19" i="30"/>
  <c r="I18" i="30"/>
  <c r="I17" i="30"/>
  <c r="I16" i="30"/>
  <c r="I15" i="30"/>
  <c r="I14" i="30"/>
  <c r="I13" i="30"/>
  <c r="I12" i="30"/>
  <c r="I10" i="30"/>
  <c r="F6" i="30"/>
  <c r="I6" i="30" s="1"/>
  <c r="I42" i="29"/>
  <c r="I40" i="29"/>
  <c r="I39" i="29"/>
  <c r="I38" i="29"/>
  <c r="I36" i="29"/>
  <c r="I35" i="29"/>
  <c r="I32" i="29"/>
  <c r="I31" i="29"/>
  <c r="I30" i="29"/>
  <c r="I28" i="29"/>
  <c r="I27" i="29"/>
  <c r="I26" i="29"/>
  <c r="I25" i="29"/>
  <c r="I24" i="29"/>
  <c r="I23" i="29"/>
  <c r="I22" i="29"/>
  <c r="I21" i="29"/>
  <c r="I20" i="29"/>
  <c r="I19" i="29"/>
  <c r="I18" i="29"/>
  <c r="I17" i="29"/>
  <c r="I16" i="29"/>
  <c r="I15" i="29"/>
  <c r="I14" i="29"/>
  <c r="I12" i="29"/>
  <c r="I11" i="29"/>
  <c r="I10" i="29"/>
  <c r="D6" i="29"/>
  <c r="F6" i="29" s="1"/>
  <c r="I6" i="29" s="1"/>
  <c r="I44" i="28"/>
  <c r="I43" i="28"/>
  <c r="I42" i="28"/>
  <c r="I41" i="28"/>
  <c r="I40" i="28"/>
  <c r="I37" i="28"/>
  <c r="I36" i="28"/>
  <c r="I35" i="28"/>
  <c r="I34" i="28"/>
  <c r="I31" i="28"/>
  <c r="I30" i="28"/>
  <c r="I29" i="28"/>
  <c r="I28" i="28"/>
  <c r="I27" i="28"/>
  <c r="I26" i="28"/>
  <c r="I25" i="28"/>
  <c r="I24" i="28"/>
  <c r="I23" i="28"/>
  <c r="I22" i="28"/>
  <c r="I21" i="28"/>
  <c r="I20" i="28"/>
  <c r="I19" i="28"/>
  <c r="I18" i="28"/>
  <c r="I17" i="28"/>
  <c r="I16" i="28"/>
  <c r="I15" i="28"/>
  <c r="I12" i="28"/>
  <c r="I11" i="28"/>
  <c r="I10" i="28"/>
  <c r="F6" i="28"/>
  <c r="I6" i="28" s="1"/>
  <c r="I47" i="27"/>
  <c r="I45" i="27"/>
  <c r="I43" i="27"/>
  <c r="I42" i="27"/>
  <c r="I40" i="27"/>
  <c r="I37" i="27"/>
  <c r="I36" i="27"/>
  <c r="I35" i="27"/>
  <c r="I34" i="27"/>
  <c r="I32" i="27"/>
  <c r="I31" i="27"/>
  <c r="I30" i="27"/>
  <c r="I29" i="27"/>
  <c r="I28" i="27"/>
  <c r="I27" i="27"/>
  <c r="I26" i="27"/>
  <c r="I25" i="27"/>
  <c r="I24" i="27"/>
  <c r="I23" i="27"/>
  <c r="I22" i="27"/>
  <c r="I21" i="27"/>
  <c r="I17" i="27"/>
  <c r="I16" i="27"/>
  <c r="I15" i="27"/>
  <c r="I14" i="27"/>
  <c r="I12" i="27"/>
  <c r="I11" i="27"/>
  <c r="I10" i="27"/>
  <c r="F6" i="27"/>
  <c r="I6" i="27" s="1"/>
  <c r="I42" i="26"/>
  <c r="I41" i="26"/>
  <c r="I39" i="26"/>
  <c r="I36" i="26"/>
  <c r="I35" i="26"/>
  <c r="I34" i="26"/>
  <c r="I33" i="26"/>
  <c r="I31" i="26"/>
  <c r="I30" i="26"/>
  <c r="I29" i="26"/>
  <c r="I28" i="26"/>
  <c r="I27" i="26"/>
  <c r="I26" i="26"/>
  <c r="I25" i="26"/>
  <c r="I24" i="26"/>
  <c r="I23" i="26"/>
  <c r="I22" i="26"/>
  <c r="I21" i="26"/>
  <c r="I20" i="26"/>
  <c r="I19" i="26"/>
  <c r="I18" i="26"/>
  <c r="I17" i="26"/>
  <c r="I16" i="26"/>
  <c r="I15" i="26"/>
  <c r="I14" i="26"/>
  <c r="I13" i="26"/>
  <c r="I44" i="26" s="1"/>
  <c r="I46" i="26" s="1"/>
  <c r="I12" i="26"/>
  <c r="I11" i="26"/>
  <c r="I10" i="26"/>
  <c r="F6" i="26"/>
  <c r="I6" i="26" s="1"/>
  <c r="I47" i="25"/>
  <c r="I49" i="25"/>
  <c r="I50" i="25"/>
  <c r="I44" i="25"/>
  <c r="I43" i="25"/>
  <c r="I42" i="25"/>
  <c r="I41" i="25"/>
  <c r="I40" i="25"/>
  <c r="I39" i="25"/>
  <c r="I37" i="25"/>
  <c r="I35" i="25"/>
  <c r="I34" i="25"/>
  <c r="I33" i="25"/>
  <c r="I32" i="25"/>
  <c r="I31" i="25"/>
  <c r="I30" i="25"/>
  <c r="I29" i="25"/>
  <c r="I28" i="25"/>
  <c r="I27" i="25"/>
  <c r="I26" i="25"/>
  <c r="I25" i="25"/>
  <c r="I24" i="25"/>
  <c r="I23" i="25"/>
  <c r="I22" i="25"/>
  <c r="I21" i="25"/>
  <c r="I20" i="25"/>
  <c r="I19" i="25"/>
  <c r="I18" i="25"/>
  <c r="I16" i="25"/>
  <c r="I15" i="25"/>
  <c r="I14" i="25"/>
  <c r="I13" i="25"/>
  <c r="I12" i="25"/>
  <c r="I11" i="25"/>
  <c r="I10" i="25"/>
  <c r="F6" i="25"/>
  <c r="I6" i="25" s="1"/>
  <c r="I31" i="24"/>
  <c r="I30" i="24"/>
  <c r="I29" i="24"/>
  <c r="I28" i="24"/>
  <c r="I27" i="24"/>
  <c r="I26" i="24"/>
  <c r="I25" i="24"/>
  <c r="I24" i="24"/>
  <c r="I23" i="24"/>
  <c r="I22" i="24"/>
  <c r="I21" i="24"/>
  <c r="I20" i="24"/>
  <c r="I18" i="24"/>
  <c r="I17" i="24"/>
  <c r="I16" i="24"/>
  <c r="I15" i="24"/>
  <c r="I14" i="24"/>
  <c r="I13" i="24"/>
  <c r="I12" i="24"/>
  <c r="I11" i="24"/>
  <c r="I10" i="24"/>
  <c r="D6" i="24"/>
  <c r="F6" i="24" s="1"/>
  <c r="I6" i="24" s="1"/>
  <c r="I43" i="23"/>
  <c r="I42" i="23"/>
  <c r="I41" i="23"/>
  <c r="I40" i="23"/>
  <c r="I39" i="23"/>
  <c r="I38" i="23"/>
  <c r="I37" i="23"/>
  <c r="I36" i="23"/>
  <c r="I35" i="23"/>
  <c r="I34" i="23"/>
  <c r="I33" i="23"/>
  <c r="I32" i="23"/>
  <c r="I31" i="23"/>
  <c r="I30" i="23"/>
  <c r="I29" i="23"/>
  <c r="I28" i="23"/>
  <c r="I27" i="23"/>
  <c r="I24" i="23"/>
  <c r="I23" i="23"/>
  <c r="I22" i="23"/>
  <c r="I21" i="23"/>
  <c r="I20" i="23"/>
  <c r="I19" i="23"/>
  <c r="I18" i="23"/>
  <c r="I17" i="23"/>
  <c r="I16" i="23"/>
  <c r="I14" i="23"/>
  <c r="I13" i="23"/>
  <c r="I12" i="23"/>
  <c r="I11" i="23"/>
  <c r="I10" i="23"/>
  <c r="I45" i="23" s="1"/>
  <c r="D6" i="23"/>
  <c r="F6" i="23" s="1"/>
  <c r="I6" i="23" s="1"/>
  <c r="I44" i="22"/>
  <c r="I46" i="22" s="1"/>
  <c r="I42" i="22"/>
  <c r="I41" i="22"/>
  <c r="I40" i="22"/>
  <c r="I39" i="22"/>
  <c r="I38" i="22"/>
  <c r="I37" i="22"/>
  <c r="I36" i="22"/>
  <c r="I35" i="22"/>
  <c r="I34" i="22"/>
  <c r="I33" i="22"/>
  <c r="I32" i="22"/>
  <c r="I31" i="22"/>
  <c r="I30" i="22"/>
  <c r="I29" i="22"/>
  <c r="I28" i="22"/>
  <c r="I27" i="22"/>
  <c r="I26" i="22"/>
  <c r="I25" i="22"/>
  <c r="I24" i="22"/>
  <c r="I23" i="22"/>
  <c r="I22" i="22"/>
  <c r="I21" i="22"/>
  <c r="I20" i="22"/>
  <c r="I19" i="22"/>
  <c r="I18" i="22"/>
  <c r="I17" i="22"/>
  <c r="I15" i="22"/>
  <c r="I14" i="22"/>
  <c r="I13" i="22"/>
  <c r="I12" i="22"/>
  <c r="I11" i="22"/>
  <c r="I10" i="22"/>
  <c r="F6" i="22"/>
  <c r="I6" i="22" s="1"/>
  <c r="D6" i="22"/>
  <c r="I36" i="32" l="1"/>
  <c r="I32" i="31"/>
  <c r="I44" i="29"/>
  <c r="I46" i="28"/>
  <c r="I48" i="28" s="1"/>
  <c r="I52" i="25"/>
  <c r="I54" i="25" s="1"/>
  <c r="I35" i="24"/>
  <c r="I47" i="23"/>
</calcChain>
</file>

<file path=xl/sharedStrings.xml><?xml version="1.0" encoding="utf-8"?>
<sst xmlns="http://schemas.openxmlformats.org/spreadsheetml/2006/main" count="1048" uniqueCount="268">
  <si>
    <t>Description</t>
  </si>
  <si>
    <t>Model</t>
  </si>
  <si>
    <t>Listed PRICE</t>
  </si>
  <si>
    <t>POPT1</t>
  </si>
  <si>
    <t>POPT2</t>
  </si>
  <si>
    <t>POPT3</t>
  </si>
  <si>
    <t>POPT4</t>
  </si>
  <si>
    <t>POPT5</t>
  </si>
  <si>
    <t>POPT6</t>
  </si>
  <si>
    <t>POPT7</t>
  </si>
  <si>
    <t>POPT8</t>
  </si>
  <si>
    <t>POPT9</t>
  </si>
  <si>
    <t>POPT10</t>
  </si>
  <si>
    <t>POPT12</t>
  </si>
  <si>
    <t>POPT13</t>
  </si>
  <si>
    <t>POPT14</t>
  </si>
  <si>
    <t>POPT15</t>
  </si>
  <si>
    <t>POPT17</t>
  </si>
  <si>
    <t>POPT18</t>
  </si>
  <si>
    <t>POPT19</t>
  </si>
  <si>
    <t>OPTIONS</t>
  </si>
  <si>
    <r>
      <t xml:space="preserve">WILDLAND </t>
    </r>
    <r>
      <rPr>
        <sz val="14"/>
        <color rgb="FFFF0000"/>
        <rFont val="Sui Generis Rg"/>
        <family val="2"/>
      </rPr>
      <t>3</t>
    </r>
  </si>
  <si>
    <r>
      <t xml:space="preserve">WILDLAND </t>
    </r>
    <r>
      <rPr>
        <sz val="14"/>
        <color rgb="FFFF0000"/>
        <rFont val="Sui Generis Rg"/>
        <family val="2"/>
      </rPr>
      <t>4</t>
    </r>
  </si>
  <si>
    <r>
      <t xml:space="preserve">WILDLAND </t>
    </r>
    <r>
      <rPr>
        <sz val="14"/>
        <color rgb="FFFF0000"/>
        <rFont val="Sui Generis Rg"/>
        <family val="2"/>
      </rPr>
      <t>5</t>
    </r>
  </si>
  <si>
    <r>
      <t xml:space="preserve">WILDLAND </t>
    </r>
    <r>
      <rPr>
        <sz val="14"/>
        <color rgb="FFFF0000"/>
        <rFont val="Sui Generis Rg"/>
        <family val="2"/>
      </rPr>
      <t>6</t>
    </r>
  </si>
  <si>
    <r>
      <rPr>
        <sz val="28"/>
        <color theme="0"/>
        <rFont val="Sui Generis Rg"/>
        <family val="2"/>
      </rPr>
      <t>WILDLAND</t>
    </r>
    <r>
      <rPr>
        <sz val="28"/>
        <color rgb="FFFF0000"/>
        <rFont val="Sui Generis Rg"/>
        <family val="2"/>
      </rPr>
      <t xml:space="preserve"> series</t>
    </r>
  </si>
  <si>
    <t>2D Drawing</t>
  </si>
  <si>
    <t>DEALER Discount (%)</t>
  </si>
  <si>
    <t xml:space="preserve"> PRICE to DEALER</t>
  </si>
  <si>
    <t>Nº units</t>
  </si>
  <si>
    <t>Base Price</t>
  </si>
  <si>
    <t>Options PRICE</t>
  </si>
  <si>
    <t>TOTAL PRICE</t>
  </si>
  <si>
    <t>TOTAL OPTIONS</t>
  </si>
  <si>
    <t>PRICES WILDLAND 3</t>
  </si>
  <si>
    <t>PRICES WILDLAND 4</t>
  </si>
  <si>
    <t>CLICK TO GO TO PRICES</t>
  </si>
  <si>
    <t>PRICES WILDLAND 5</t>
  </si>
  <si>
    <t>PRICES WILDLAND 6</t>
  </si>
  <si>
    <t>Input number 
of units</t>
  </si>
  <si>
    <t>POPT24</t>
  </si>
  <si>
    <t>POPT25</t>
  </si>
  <si>
    <t>POPT26</t>
  </si>
  <si>
    <t>POPT27</t>
  </si>
  <si>
    <t>POPT28</t>
  </si>
  <si>
    <t>POPT29</t>
  </si>
  <si>
    <t>POPT30</t>
  </si>
  <si>
    <t>POPT31</t>
  </si>
  <si>
    <t>(*) Customer must confirm compliance with local regulations on emissions</t>
  </si>
  <si>
    <t>POPT35</t>
  </si>
  <si>
    <t>POPT36</t>
  </si>
  <si>
    <t>POPT37</t>
  </si>
  <si>
    <t>POPT38</t>
  </si>
  <si>
    <t>POPT39</t>
  </si>
  <si>
    <t>INCLUDED</t>
  </si>
  <si>
    <t xml:space="preserve">HEAVY DUTY FRONT BUMPER </t>
  </si>
  <si>
    <t>AKRON FORESTRY 3462</t>
  </si>
  <si>
    <t>ELKHART BRASS BRUSHHAWK 8495</t>
  </si>
  <si>
    <t xml:space="preserve">AUXILIARY ENGINE PUMP HALE HPX75-B18 (GAS) </t>
  </si>
  <si>
    <t>LIGHTING PROTECTION GUARD KIT</t>
  </si>
  <si>
    <t>FRONT BUMPER ENCLOSED TRAY FOR 30 FEET 1,5 HOSE - NOT COMPATIBLE WITH FRONT WINCH.  ONLY W/OPTION HEAVY DUTY BUMPER POPT1.</t>
  </si>
  <si>
    <t>FRONT BUMPER SMALL TRAY FOR 15 FEET 1,5 HOSE - COMPATIBLE WITH FRONT WINCH AND MONITOR. ONLY W/OPTION HEAVY DUTY BUMPER POPT1.</t>
  </si>
  <si>
    <t>OPTICOM - Opticom® Infrared System</t>
  </si>
  <si>
    <t>1 HOSE BED 1.5” X 200’ PRE-CONNECT</t>
  </si>
  <si>
    <t>EMBER SEPARATION PACK FOR INTERNATIONAL CV515 CHASSIS</t>
  </si>
  <si>
    <t>HIGH RISE TIE ROD ASSY (CLEARANCE)</t>
  </si>
  <si>
    <r>
      <t>Item</t>
    </r>
    <r>
      <rPr>
        <b/>
        <i/>
        <sz val="11"/>
        <color rgb="FFFFFFFF"/>
        <rFont val="Tahoma"/>
        <family val="2"/>
      </rPr>
      <t>#</t>
    </r>
  </si>
  <si>
    <t>DRILL-FREE LIGHTBAR CAB MOUNT</t>
  </si>
  <si>
    <t>2 SBCA BOSTROM TK400 SEATS + CENTRAL COMPARTMENT FOR STORAGE</t>
  </si>
  <si>
    <t xml:space="preserve">PTO PUMP CHANGE: FROM HALE CBP FLEX 250 TO DARLEY PTO HM250/HM350 </t>
  </si>
  <si>
    <t>BELLY PAN - LOWER PUMP COMPARTMENT ENCLOSURE</t>
  </si>
  <si>
    <t>FRONT BUMPER SKID PLATE</t>
  </si>
  <si>
    <t>POPT43</t>
  </si>
  <si>
    <t>POPT44</t>
  </si>
  <si>
    <t>POPT45</t>
  </si>
  <si>
    <r>
      <t xml:space="preserve">WILDLAND </t>
    </r>
    <r>
      <rPr>
        <sz val="14"/>
        <color rgb="FFFF0000"/>
        <rFont val="Sui Generis Rg"/>
        <family val="2"/>
      </rPr>
      <t xml:space="preserve">3
MAX </t>
    </r>
  </si>
  <si>
    <t>OFF ROAD DUAL TIRE 255/70R22.5 (6 UNITS) + SPEEDOMETER CALIBRATION</t>
  </si>
  <si>
    <t>SUPER SINGLE WHEEL PACK - 335/80R20 WITH BEADLOCKS, FENDER FLARES AND SPEED CORRECTION DEVICE</t>
  </si>
  <si>
    <t>GROUND SWEEPS TIRE PROTECTION</t>
  </si>
  <si>
    <t>POPT13.1</t>
  </si>
  <si>
    <t>GROUND SWEEPS ATTACK (2 NOZZLE UNDERNEATH FRONT BUMPER)</t>
  </si>
  <si>
    <t>HOIST FOR SPARE WHEEL (if roof-mounted spare tire is selected, this option must be included)</t>
  </si>
  <si>
    <t>POPT34.1</t>
  </si>
  <si>
    <t>POPT34.2</t>
  </si>
  <si>
    <t>POPT34.3</t>
  </si>
  <si>
    <t>2 SBCA BOSTROM TK400 SEATS + CENTRAL SPACE WITH NO STORAGE COMPARTMENT</t>
  </si>
  <si>
    <t>POPT47</t>
  </si>
  <si>
    <t>POPT48</t>
  </si>
  <si>
    <t>BLACK COLOR SET (ROLL UP DOORS, HANDLES AND REAR STEPS)</t>
  </si>
  <si>
    <t>POPT49</t>
  </si>
  <si>
    <t>ROOF CONFIGURATION WITH HOSE BED (2x 1.5" PRE-CONNECT HOSE &amp; 2,5" HOSE NO PRE-CONNECT), AND 2 COFFIN COMPARTMENTS</t>
  </si>
  <si>
    <t xml:space="preserve">HARD HOSE BED WITH COVER - ALUMINUM TREAD PLATE </t>
  </si>
  <si>
    <t>HALE RSD FLEX 1250GPM - BRONZE version EXTRA COST</t>
  </si>
  <si>
    <t>PRICES WILDLAND 3 MAX</t>
  </si>
  <si>
    <t>FORCED AIR DIESEL HEATER FOR PUMP ENCLOSURE - 13.000 BTU</t>
  </si>
  <si>
    <t>POPT50</t>
  </si>
  <si>
    <t>POPT51</t>
  </si>
  <si>
    <t>POPT52</t>
  </si>
  <si>
    <t>POPT53</t>
  </si>
  <si>
    <t>POPT54</t>
  </si>
  <si>
    <t xml:space="preserve">CAB TASK LIGHT </t>
  </si>
  <si>
    <t xml:space="preserve">M6 SCENE LIGHT M62SLB BLACK FLANGE - CHANGE </t>
  </si>
  <si>
    <t>SPARE TIRE REAR MOUNT - NOT COMPATIBLE WITH OPT9 SUPER SINGLE TIRES</t>
  </si>
  <si>
    <t>PRICES WILDLAND 6 Light Rescue</t>
  </si>
  <si>
    <t>DARLEY PTO PUMP - PTO 1 1/2 AGE (Pump &amp; Roll)</t>
  </si>
  <si>
    <t>AUXILIARY FUEL TANK - 25 gal add</t>
  </si>
  <si>
    <t>ROOF CONFIGURATION WITH 2 COFFIN COMPARTMENTS</t>
  </si>
  <si>
    <t>EXTRA LADDER RACK ON ROOF</t>
  </si>
  <si>
    <t>PRICES WILDLAND Rescue</t>
  </si>
  <si>
    <t>TECHNICAL INFO</t>
  </si>
  <si>
    <t>OFF ROAD DUAL TIRE 255/70R22.5 (6 UNITS) + SPEED CORRECTION DEVICE</t>
  </si>
  <si>
    <t>SUPER SINGLE WHEEL PACK - 335/80R20 WITH BEADLOCKS, FENDER FLARES + SPEED CORRECTION DEVICE</t>
  </si>
  <si>
    <r>
      <t xml:space="preserve">WILDLAND </t>
    </r>
    <r>
      <rPr>
        <sz val="14"/>
        <color rgb="FFFF0000"/>
        <rFont val="Sui Generis Rg"/>
        <family val="2"/>
      </rPr>
      <t xml:space="preserve">
Rescue</t>
    </r>
  </si>
  <si>
    <t>WILDLAND Rescue - Technical info</t>
  </si>
  <si>
    <t>WILDLAND 6 Light Rescue - Technical info</t>
  </si>
  <si>
    <t>WILDLAND 6 - Technical info</t>
  </si>
  <si>
    <t>WILDLAND 5 - Technical info</t>
  </si>
  <si>
    <t>WILDLAND 4 - Technical info</t>
  </si>
  <si>
    <t>WILDLAND 3 MAX - Technical info</t>
  </si>
  <si>
    <t>WILDLAND 3 - Technical info</t>
  </si>
  <si>
    <t>2 SBCA BOSTROM TK400 REAR SEATS + CENTRAL SPACE WITH NO STORAGE COMPARTMENT</t>
  </si>
  <si>
    <t>2 SBCA BOSTROM TK400 REAR SEATS + CENTRAL COMPARTMENT FOR STORAGE</t>
  </si>
  <si>
    <r>
      <t xml:space="preserve">WILDLAND </t>
    </r>
    <r>
      <rPr>
        <sz val="14"/>
        <color rgb="FFFF0000"/>
        <rFont val="Sui Generis Rg"/>
        <family val="2"/>
      </rPr>
      <t>6
Light Rescue</t>
    </r>
  </si>
  <si>
    <t>CHANGE TO INTERNATIONAL CV515 CHASSIS</t>
  </si>
  <si>
    <t>POPT55.2</t>
  </si>
  <si>
    <t>POPT55.1</t>
  </si>
  <si>
    <t>2 SCBA BOSTROM SEATS + CENTRAL SPACE WITH NO STORAGE COMPARTMENT</t>
  </si>
  <si>
    <t xml:space="preserve">3 SCBA BOSTROM SEATS </t>
  </si>
  <si>
    <t>POPT34.4</t>
  </si>
  <si>
    <t xml:space="preserve">1 OFFICER SCBA BOSTROM SEAT </t>
  </si>
  <si>
    <r>
      <rPr>
        <sz val="28"/>
        <color theme="0"/>
        <rFont val="Sui Generis Rg"/>
        <family val="2"/>
      </rPr>
      <t>ITURRI America</t>
    </r>
    <r>
      <rPr>
        <sz val="28"/>
        <color rgb="FFFF0000"/>
        <rFont val="Sui Generis Rg"/>
        <family val="2"/>
      </rPr>
      <t xml:space="preserve"> series</t>
    </r>
  </si>
  <si>
    <t>Series</t>
  </si>
  <si>
    <t>Wildland</t>
  </si>
  <si>
    <t xml:space="preserve">Wildland Urban Interface </t>
  </si>
  <si>
    <t>Rescue</t>
  </si>
  <si>
    <t>Tactical Water Tender</t>
  </si>
  <si>
    <r>
      <t xml:space="preserve">TACTICAL Tender </t>
    </r>
    <r>
      <rPr>
        <sz val="14"/>
        <color rgb="FFFF0000"/>
        <rFont val="Sui Generis Rg"/>
        <family val="2"/>
      </rPr>
      <t>2000</t>
    </r>
  </si>
  <si>
    <r>
      <t xml:space="preserve">TACTICAL Tender </t>
    </r>
    <r>
      <rPr>
        <sz val="14"/>
        <color rgb="FFFF0000"/>
        <rFont val="Sui Generis Rg"/>
        <family val="2"/>
      </rPr>
      <t>3000</t>
    </r>
  </si>
  <si>
    <t>POPT56</t>
  </si>
  <si>
    <t>REAR MOUNT HOSE REEL 1" X 125 FT - HANNAY REELS</t>
  </si>
  <si>
    <t>POPT58</t>
  </si>
  <si>
    <t>HYDRAULIC PORTABLE TANK SYSTEM (PTS) + HARD SLEEVE KIT FOR 2 X 10' HARD SLEEVES - ZIAMATIC CORP (needs POPT59)</t>
  </si>
  <si>
    <t>POPT59</t>
  </si>
  <si>
    <t>POPT60</t>
  </si>
  <si>
    <t>POPT60.1</t>
  </si>
  <si>
    <t xml:space="preserve">HYDRAULIC PORTABLE TANK SYSTEM (PTS) + HARD SLEEVE KIT FOR 2 X 10' HARD SLEEVES - ZIAMATIC CORP </t>
  </si>
  <si>
    <t>POPT61</t>
  </si>
  <si>
    <t xml:space="preserve">CHANGE TO 450 HP ENGINE (SAME HV615 CHASSIS) </t>
  </si>
  <si>
    <t>POPT62</t>
  </si>
  <si>
    <t xml:space="preserve">CHANGE TO 515 HP ENGINE (SAME HV615 CHASSIS) </t>
  </si>
  <si>
    <r>
      <t xml:space="preserve">WILDLAND </t>
    </r>
    <r>
      <rPr>
        <sz val="12"/>
        <color rgb="FFFF0000"/>
        <rFont val="Sui Generis Rg"/>
        <family val="2"/>
      </rPr>
      <t>3</t>
    </r>
  </si>
  <si>
    <r>
      <t xml:space="preserve">WILDLAND </t>
    </r>
    <r>
      <rPr>
        <sz val="12"/>
        <color rgb="FFFF0000"/>
        <rFont val="Sui Generis Rg"/>
        <family val="2"/>
      </rPr>
      <t xml:space="preserve">3
Max </t>
    </r>
  </si>
  <si>
    <r>
      <t xml:space="preserve">WILDLAND </t>
    </r>
    <r>
      <rPr>
        <sz val="12"/>
        <color rgb="FFFF0000"/>
        <rFont val="Sui Generis Rg"/>
        <family val="2"/>
      </rPr>
      <t>4</t>
    </r>
  </si>
  <si>
    <r>
      <t xml:space="preserve">WILDLAND </t>
    </r>
    <r>
      <rPr>
        <sz val="12"/>
        <color rgb="FFFF0000"/>
        <rFont val="Sui Generis Rg"/>
        <family val="2"/>
      </rPr>
      <t>5</t>
    </r>
  </si>
  <si>
    <r>
      <t xml:space="preserve">WILDLAND </t>
    </r>
    <r>
      <rPr>
        <sz val="12"/>
        <color rgb="FFFF0000"/>
        <rFont val="Sui Generis Rg"/>
        <family val="2"/>
      </rPr>
      <t>6</t>
    </r>
  </si>
  <si>
    <r>
      <t xml:space="preserve">WILDLAND </t>
    </r>
    <r>
      <rPr>
        <sz val="12"/>
        <color rgb="FFFF0000"/>
        <rFont val="Sui Generis Rg"/>
        <family val="2"/>
      </rPr>
      <t>6</t>
    </r>
    <r>
      <rPr>
        <sz val="12"/>
        <color rgb="FFFFFFFF"/>
        <rFont val="Sui Generis Rg"/>
        <family val="2"/>
      </rPr>
      <t xml:space="preserve"> </t>
    </r>
    <r>
      <rPr>
        <sz val="12"/>
        <color rgb="FFFF0000"/>
        <rFont val="Sui Generis Rg"/>
        <family val="2"/>
      </rPr>
      <t>Light Rescue</t>
    </r>
  </si>
  <si>
    <r>
      <t xml:space="preserve">TACTICAL Tender </t>
    </r>
    <r>
      <rPr>
        <sz val="12"/>
        <color rgb="FFFF0000"/>
        <rFont val="Sui Generis Rg"/>
        <family val="2"/>
      </rPr>
      <t>2000</t>
    </r>
  </si>
  <si>
    <r>
      <t xml:space="preserve">TACTICAL Tender </t>
    </r>
    <r>
      <rPr>
        <sz val="12"/>
        <color rgb="FFFF0000"/>
        <rFont val="Sui Generis Rg"/>
        <family val="2"/>
      </rPr>
      <t>3000</t>
    </r>
  </si>
  <si>
    <r>
      <t xml:space="preserve">WILDLAND </t>
    </r>
    <r>
      <rPr>
        <sz val="12"/>
        <color rgb="FFFF0000"/>
        <rFont val="Sui Generis Rg"/>
        <family val="2"/>
      </rPr>
      <t xml:space="preserve"> Rescue</t>
    </r>
  </si>
  <si>
    <t>PRICES WILDLAND Urban Interface Pumper</t>
  </si>
  <si>
    <t>PRICES WILDLAND Urban Interface mini pumper</t>
  </si>
  <si>
    <t>WILDLAND Urban Interface Pumper - Technical info</t>
  </si>
  <si>
    <t>WILDLAND Urban Interface mini pumper - Technical info</t>
  </si>
  <si>
    <t>PRICES TACTICAL Tender 2000</t>
  </si>
  <si>
    <t>PRICES TACTICAL Tender 3000</t>
  </si>
  <si>
    <r>
      <rPr>
        <sz val="28"/>
        <color theme="0"/>
        <rFont val="Sui Generis Rg"/>
        <family val="2"/>
      </rPr>
      <t>TACTICAL WATER TENDER</t>
    </r>
    <r>
      <rPr>
        <sz val="28"/>
        <color rgb="FFFF0000"/>
        <rFont val="Sui Generis Rg"/>
        <family val="2"/>
      </rPr>
      <t xml:space="preserve"> series</t>
    </r>
  </si>
  <si>
    <t>POPT63</t>
  </si>
  <si>
    <t>FOAM TANK (20 gallons) + Class A AROUND THE PUMP FOAM PROPORTIONER</t>
  </si>
  <si>
    <r>
      <rPr>
        <sz val="28"/>
        <color theme="0"/>
        <rFont val="Sui Generis Rg"/>
        <family val="2"/>
      </rPr>
      <t>WILDLAND URBAN INTERFACE</t>
    </r>
    <r>
      <rPr>
        <sz val="28"/>
        <color rgb="FFFF0000"/>
        <rFont val="Sui Generis Rg"/>
        <family val="2"/>
      </rPr>
      <t xml:space="preserve"> series</t>
    </r>
  </si>
  <si>
    <r>
      <rPr>
        <sz val="28"/>
        <color theme="0"/>
        <rFont val="Sui Generis Rg"/>
        <family val="2"/>
      </rPr>
      <t xml:space="preserve">          WILDLAND URBAN INTERFACE</t>
    </r>
    <r>
      <rPr>
        <sz val="28"/>
        <color rgb="FFFF0000"/>
        <rFont val="Sui Generis Rg"/>
        <family val="2"/>
      </rPr>
      <t xml:space="preserve"> series</t>
    </r>
  </si>
  <si>
    <t>FRONT BUMPER SMALL TRAY FOR 15 FEET 1,5 HOSE - COMPATIBLE WITH FRONT WINCH AND MONITOR. ONLY W/HEAVY DUTY BUMPER POPT1.</t>
  </si>
  <si>
    <r>
      <rPr>
        <sz val="28"/>
        <color theme="0"/>
        <rFont val="Sui Generis Rg"/>
        <family val="2"/>
      </rPr>
      <t>RESCUE</t>
    </r>
    <r>
      <rPr>
        <sz val="28"/>
        <color rgb="FFFF0000"/>
        <rFont val="Sui Generis Rg"/>
        <family val="2"/>
      </rPr>
      <t xml:space="preserve"> series</t>
    </r>
  </si>
  <si>
    <r>
      <t xml:space="preserve">WILDLAND             </t>
    </r>
    <r>
      <rPr>
        <sz val="12"/>
        <color theme="0"/>
        <rFont val="Sui Generis Rg"/>
        <family val="2"/>
      </rPr>
      <t xml:space="preserve">Urban Interface   </t>
    </r>
    <r>
      <rPr>
        <sz val="12"/>
        <color rgb="FFFF0000"/>
        <rFont val="Sui Generis Rg"/>
        <family val="2"/>
      </rPr>
      <t xml:space="preserve">             Pumper</t>
    </r>
  </si>
  <si>
    <r>
      <t>WILDLAND</t>
    </r>
    <r>
      <rPr>
        <sz val="12"/>
        <color rgb="FFFF0000"/>
        <rFont val="Sui Generis Rg"/>
        <family val="2"/>
      </rPr>
      <t xml:space="preserve">
</t>
    </r>
    <r>
      <rPr>
        <sz val="12"/>
        <color theme="0"/>
        <rFont val="Sui Generis Rg"/>
        <family val="2"/>
      </rPr>
      <t xml:space="preserve">Urban Interface </t>
    </r>
    <r>
      <rPr>
        <sz val="12"/>
        <color rgb="FFFFFFFF"/>
        <rFont val="Sui Generis Rg"/>
        <family val="2"/>
      </rPr>
      <t xml:space="preserve">          </t>
    </r>
    <r>
      <rPr>
        <sz val="12"/>
        <color rgb="FFFF0000"/>
        <rFont val="Sui Generis Rg"/>
        <family val="2"/>
      </rPr>
      <t>mini pumper</t>
    </r>
  </si>
  <si>
    <r>
      <t xml:space="preserve">WILDLAND             </t>
    </r>
    <r>
      <rPr>
        <sz val="14"/>
        <color theme="0"/>
        <rFont val="Sui Generis Rg"/>
        <family val="2"/>
      </rPr>
      <t>Urban Interface</t>
    </r>
    <r>
      <rPr>
        <sz val="14"/>
        <color rgb="FFFF0000"/>
        <rFont val="Sui Generis Rg"/>
        <family val="2"/>
      </rPr>
      <t xml:space="preserve">                Pumper</t>
    </r>
  </si>
  <si>
    <r>
      <t>WILDLAND Urban Interface</t>
    </r>
    <r>
      <rPr>
        <sz val="14"/>
        <color rgb="FFFF0000"/>
        <rFont val="Sui Generis Rg"/>
        <family val="2"/>
      </rPr>
      <t xml:space="preserve">
mini pumper </t>
    </r>
  </si>
  <si>
    <t>POPT60.2</t>
  </si>
  <si>
    <t xml:space="preserve">CHANGE TO 400 HP ENGINE (EXTRA COST ON POPT60) </t>
  </si>
  <si>
    <t xml:space="preserve">CHANGE TO 450 HP ENGINE (EXTRA COST ON POPT60) </t>
  </si>
  <si>
    <t xml:space="preserve">CHANGE TO 4x4 - 370 HP (SAME INTL HV507 CHASSIS) </t>
  </si>
  <si>
    <t>PRICE CALCULATOR
2026 - Q2</t>
  </si>
  <si>
    <t>AUXILIARY ENGINE PUMP WATERAX STRIKER Diesel (*)</t>
  </si>
  <si>
    <t>PRESSURE GOVERNOR - FRC model PBA500</t>
  </si>
  <si>
    <t>LADDER ROOF BRACKET TO ACCOMODATE either 24ft 2-section or 20ft 3-section ALCO-LITE (ladder not included)</t>
  </si>
  <si>
    <t>FRONT BUMPER ENCLOSED TRAY FOR 30 FEET 1,5 HOSE - NOT COMPATIBLE WITH FRONT WINCH. ONLY W/HEAVY DUTY BUMPER POPT1.</t>
  </si>
  <si>
    <t>SPARE TIRE REAR UNDER MOUNT - NOT COMPATIBLE WITH POPT9 SUPER SINGLE TIRES</t>
  </si>
  <si>
    <t>POPT49.2</t>
  </si>
  <si>
    <t>ROLL-UP DOORS CHANGE TO ROM BRAND (FROM HANSEN)</t>
  </si>
  <si>
    <t>POPT49.1</t>
  </si>
  <si>
    <t>ROLL-UP DOORS COLOR CHANGE PACKAGE</t>
  </si>
  <si>
    <t>LIGHTING ON FOLDING STEP PACKAGE</t>
  </si>
  <si>
    <t>M6 SCENE LIGHT M62SLB BLACK FLANGE - CHANGE PACKAGE</t>
  </si>
  <si>
    <t>LADDER BRACKET ON ROOF TO ACCOMODATE A FRESNO TYPE LADDER (ladder not included)</t>
  </si>
  <si>
    <t xml:space="preserve">CHANGE TO 400 HP ENGINE </t>
  </si>
  <si>
    <t xml:space="preserve">CHANGE TO 450 HP ENGINE </t>
  </si>
  <si>
    <t>POPT15.1</t>
  </si>
  <si>
    <t>2ND STAGE PUMP REMOVAL PACKAGE</t>
  </si>
  <si>
    <t>EXTENDED BUMPER 2.5" FRONT DISCHARGE</t>
  </si>
  <si>
    <t>ADD A 2ND 2 ½” direct tank fill</t>
  </si>
  <si>
    <t>EXTENDED FRONT BUMPER +20" OAL</t>
  </si>
  <si>
    <t>CHANGE PUMP TO 1250 GPM</t>
  </si>
  <si>
    <t>CHANGE PUMP TO 500 GPM</t>
  </si>
  <si>
    <t>SET OF 2 CROSSLAYS 200 FT X 1.5"</t>
  </si>
  <si>
    <t>TACTICAL Water Tender 2000 - Technical info</t>
  </si>
  <si>
    <t>TACTICAL Water Tender 3000 - Technical info</t>
  </si>
  <si>
    <t>CHANGE ROLL UP DOORS FROM HANSEN TO ROM - FINISH: BRUSHED</t>
  </si>
  <si>
    <t>REDUCTION OF WATER TANK TO ADD A FRONT TRANSVERSE COMPARTMENT (650 GAL WATER)</t>
  </si>
  <si>
    <t>All prices ExWorks Creswell, Oregon factory.</t>
  </si>
  <si>
    <r>
      <t xml:space="preserve">Validity until </t>
    </r>
    <r>
      <rPr>
        <b/>
        <u/>
        <sz val="16"/>
        <color rgb="FFFF0000"/>
        <rFont val="Tahoma"/>
        <family val="2"/>
      </rPr>
      <t>June 30th</t>
    </r>
    <r>
      <rPr>
        <b/>
        <sz val="16"/>
        <color rgb="FFFF0000"/>
        <rFont val="Tahoma"/>
        <family val="2"/>
      </rPr>
      <t xml:space="preserve">, 2026, unless otherwise advised. </t>
    </r>
  </si>
  <si>
    <t>Final vehicle weight will vary based on equipment and payload selected by the customer. 
ITURRI America will provide the maximum allowable weight ratings, which must be respected to ensure safe and proper vehicle performance.</t>
  </si>
  <si>
    <t>Any modification, or customer-requested change that results in non-compliance with applicable regulations shall be the sole responsibility of the customer.</t>
  </si>
  <si>
    <r>
      <t xml:space="preserve">Tactical </t>
    </r>
    <r>
      <rPr>
        <b/>
        <sz val="11"/>
        <color theme="1"/>
        <rFont val="Tahoma"/>
        <family val="2"/>
      </rPr>
      <t>Tender/Tanker 2000 gallons water</t>
    </r>
    <r>
      <rPr>
        <sz val="11"/>
        <color theme="1"/>
        <rFont val="Tahoma"/>
        <family val="2"/>
      </rPr>
      <t xml:space="preserve">
INTL HV507 chassis 4x2 360HP / GVWR 39000 lb
</t>
    </r>
    <r>
      <rPr>
        <b/>
        <sz val="11"/>
        <color theme="1"/>
        <rFont val="Tahoma"/>
        <family val="2"/>
      </rPr>
      <t>From 750 to 1250 gpm</t>
    </r>
    <r>
      <rPr>
        <sz val="11"/>
        <color theme="1"/>
        <rFont val="Tahoma"/>
        <family val="2"/>
      </rPr>
      <t xml:space="preserve"> HALE SIDEKICK pump
Available 4x4 and Increased engine outputs</t>
    </r>
  </si>
  <si>
    <r>
      <t xml:space="preserve">Tactical </t>
    </r>
    <r>
      <rPr>
        <b/>
        <sz val="11"/>
        <color theme="1"/>
        <rFont val="Tahoma"/>
        <family val="2"/>
      </rPr>
      <t>Tender/Tanker 3000 gallons water</t>
    </r>
    <r>
      <rPr>
        <sz val="11"/>
        <color theme="1"/>
        <rFont val="Tahoma"/>
        <family val="2"/>
      </rPr>
      <t xml:space="preserve">
INTL HV615 chassis 6x4 360HP / GVWR 59000 lb
</t>
    </r>
    <r>
      <rPr>
        <b/>
        <sz val="11"/>
        <color theme="1"/>
        <rFont val="Tahoma"/>
        <family val="2"/>
      </rPr>
      <t>From 750 to 1250 gpm</t>
    </r>
    <r>
      <rPr>
        <sz val="11"/>
        <color theme="1"/>
        <rFont val="Tahoma"/>
        <family val="2"/>
      </rPr>
      <t xml:space="preserve"> HALE SIDEKICK pump
Available with different engine options</t>
    </r>
  </si>
  <si>
    <r>
      <t>Rescue vehicle /</t>
    </r>
    <r>
      <rPr>
        <b/>
        <sz val="11"/>
        <color theme="1"/>
        <rFont val="Tahoma"/>
        <family val="2"/>
      </rPr>
      <t xml:space="preserve"> Light Squad
FORD 450</t>
    </r>
    <r>
      <rPr>
        <sz val="11"/>
        <color theme="1"/>
        <rFont val="Tahoma"/>
        <family val="2"/>
      </rPr>
      <t xml:space="preserve"> 4x4 chassis / GVWR 19500 lb
280 ft3 equipment space / </t>
    </r>
    <r>
      <rPr>
        <b/>
        <sz val="11"/>
        <color theme="1"/>
        <rFont val="Tahoma"/>
        <family val="2"/>
      </rPr>
      <t>3.5 tons</t>
    </r>
    <r>
      <rPr>
        <sz val="11"/>
        <color theme="1"/>
        <rFont val="Tahoma"/>
        <family val="2"/>
      </rPr>
      <t xml:space="preserve"> cargo
Excellent off-road capabilities / Transverse compartment
Available on INTL chassis</t>
    </r>
  </si>
  <si>
    <t>SPARE TIRE REAR MOUNT - TIRE &amp; WHEEL INCLUDED  (NOT COMPATIBLE WITH OPT9 SUPER SINGLE TIRES)</t>
  </si>
  <si>
    <t xml:space="preserve">AKRON FORESTRY 3462 - NEEDS OPTION POPT1 HEAVY DUTY FRONT BUMPER </t>
  </si>
  <si>
    <t xml:space="preserve">ELKHART BRASS BRUSHHAWK 8495 - NEEDS OPTION POPT1 HEAVY DUTY FRONT BUMPER </t>
  </si>
  <si>
    <t xml:space="preserve">FRONT WINCH WARN 16.5K - 12V ELECTRIC. NEEDS OPTION POPT1 HEAVY DUTY FRONT BUMPER </t>
  </si>
  <si>
    <t xml:space="preserve">GROUND SWEEPS ATTACK (2 NOZZLE UNDERNEATH FRONT BUMPER). NEEDS OPTION POPT1 HEAVY DUTY FRONT BUMPER. </t>
  </si>
  <si>
    <t>PIVOTING PANEL IN COMPARTMENT - PAC TRAC SWING OUT TOOL BOARD</t>
  </si>
  <si>
    <t xml:space="preserve">SLIDING TRAY IN COMPARTMENT - PAC TRAC SLIDE OUT </t>
  </si>
  <si>
    <t xml:space="preserve">FORCED AIR DIESEL HEATER FOR PUMP ENCLOSURE - 13.000 BTU. NEEDS BELLY PAN OPTION POPT43. </t>
  </si>
  <si>
    <t>DARLEY/HALE FOAM FILL PUMP IN COMPARTMENT L3</t>
  </si>
  <si>
    <t>MAXVISION WATER TANK LEVEL DISPLAY WLA280-A00 ON BOTH SIDES</t>
  </si>
  <si>
    <t>AUXILIARY ENGINE PUMP DARLEY 1-1/2 AGE 10YDW - Diesel (*)</t>
  </si>
  <si>
    <t>DARLEY/HALE FOAM FILL PUMP</t>
  </si>
  <si>
    <r>
      <rPr>
        <b/>
        <sz val="12"/>
        <color theme="1"/>
        <rFont val="Tahoma"/>
        <family val="2"/>
      </rPr>
      <t>Dual Wildland and Structural capabilities</t>
    </r>
    <r>
      <rPr>
        <sz val="12"/>
        <color theme="1"/>
        <rFont val="Tahoma"/>
        <family val="2"/>
      </rPr>
      <t xml:space="preserve">
</t>
    </r>
    <r>
      <rPr>
        <b/>
        <sz val="12"/>
        <color theme="1"/>
        <rFont val="Tahoma"/>
        <family val="2"/>
      </rPr>
      <t>500-600 gallons water</t>
    </r>
    <r>
      <rPr>
        <sz val="12"/>
        <color theme="1"/>
        <rFont val="Tahoma"/>
        <family val="2"/>
      </rPr>
      <t xml:space="preserve"> + 15 galIons foam
INTL cv515 4x4 chassis / GVWR 23000 lbs
</t>
    </r>
    <r>
      <rPr>
        <b/>
        <sz val="12"/>
        <color theme="1"/>
        <rFont val="Tahoma"/>
        <family val="2"/>
      </rPr>
      <t>1250 gpm pump</t>
    </r>
    <r>
      <rPr>
        <sz val="12"/>
        <color theme="1"/>
        <rFont val="Tahoma"/>
        <family val="2"/>
      </rPr>
      <t xml:space="preserve"> / PTO Pump &amp; Roll option</t>
    </r>
  </si>
  <si>
    <t>20% discount is already included in ALL options</t>
  </si>
  <si>
    <t>PRICE CALCULATOR
2026 - Q1 Q2</t>
  </si>
  <si>
    <t>Prices may change due to increases in materials, components, shipping, or tariffs. Any applicable surcharge will be shown at time of order.</t>
  </si>
  <si>
    <t xml:space="preserve">AUXILIARY FUEL TANK - 25 gal add (step tank) </t>
  </si>
  <si>
    <t>FEDERAL SIGNAL Q2B ELECTRO-MECHANICAL SIREN</t>
  </si>
  <si>
    <t>POPT64</t>
  </si>
  <si>
    <t>POPT65</t>
  </si>
  <si>
    <t>POPT66</t>
  </si>
  <si>
    <t>POPT67</t>
  </si>
  <si>
    <t>POPT68</t>
  </si>
  <si>
    <t>POPT69</t>
  </si>
  <si>
    <t>POPT70</t>
  </si>
  <si>
    <t>POPT71</t>
  </si>
  <si>
    <r>
      <t xml:space="preserve">CHASSIS CHANGE TO </t>
    </r>
    <r>
      <rPr>
        <b/>
        <sz val="11"/>
        <color theme="1"/>
        <rFont val="Tahoma"/>
        <family val="2"/>
      </rPr>
      <t>4x4</t>
    </r>
    <r>
      <rPr>
        <sz val="11"/>
        <color theme="1"/>
        <rFont val="Tahoma"/>
        <family val="2"/>
      </rPr>
      <t xml:space="preserve"> - 380 HP (SAME INTL HV507 CHASSIS) </t>
    </r>
  </si>
  <si>
    <t xml:space="preserve">INCLUDED </t>
  </si>
  <si>
    <t>TBD</t>
  </si>
  <si>
    <t>POPT5.1</t>
  </si>
  <si>
    <r>
      <t xml:space="preserve">NWCG Type 3 / </t>
    </r>
    <r>
      <rPr>
        <b/>
        <sz val="11"/>
        <color theme="1"/>
        <rFont val="Tahoma"/>
        <family val="2"/>
      </rPr>
      <t xml:space="preserve">600 gallons water+foam
</t>
    </r>
    <r>
      <rPr>
        <sz val="11"/>
        <color theme="1"/>
        <rFont val="Tahoma"/>
        <family val="2"/>
      </rPr>
      <t xml:space="preserve">INTL cv515 4x4 chassis / GVWR 23000 lb
</t>
    </r>
    <r>
      <rPr>
        <b/>
        <sz val="11"/>
        <color theme="1"/>
        <rFont val="Tahoma"/>
        <family val="2"/>
      </rPr>
      <t>250-350 gpm PTO pump</t>
    </r>
    <r>
      <rPr>
        <sz val="11"/>
        <color theme="1"/>
        <rFont val="Tahoma"/>
        <family val="2"/>
      </rPr>
      <t xml:space="preserve"> / Pump &amp; Roll
FORD option (500 gal)</t>
    </r>
  </si>
  <si>
    <r>
      <t xml:space="preserve">NWCG Type 3 / + initial attack
</t>
    </r>
    <r>
      <rPr>
        <b/>
        <sz val="11"/>
        <rFont val="Tahoma"/>
        <family val="2"/>
      </rPr>
      <t>600 gallons water+foam</t>
    </r>
    <r>
      <rPr>
        <sz val="11"/>
        <rFont val="Tahoma"/>
        <family val="2"/>
      </rPr>
      <t xml:space="preserve">
INTL cv515 4x4 chassis / GVWR 23000 lb
</t>
    </r>
    <r>
      <rPr>
        <b/>
        <sz val="11"/>
        <rFont val="Tahoma"/>
        <family val="2"/>
      </rPr>
      <t xml:space="preserve">500 gpm 2 Stage PTO pump </t>
    </r>
    <r>
      <rPr>
        <sz val="11"/>
        <rFont val="Tahoma"/>
        <family val="2"/>
      </rPr>
      <t>/ Pump &amp; Roll</t>
    </r>
  </si>
  <si>
    <r>
      <t>NWCG Type 5 /</t>
    </r>
    <r>
      <rPr>
        <b/>
        <sz val="11"/>
        <color theme="1"/>
        <rFont val="Tahoma"/>
        <family val="2"/>
      </rPr>
      <t xml:space="preserve"> 600 gallons water+foam
</t>
    </r>
    <r>
      <rPr>
        <sz val="11"/>
        <color theme="1"/>
        <rFont val="Tahoma"/>
        <family val="2"/>
      </rPr>
      <t>INTL cv515 4x4 chassis / GVWR 23000 lbs
120 gpm aux. pump / Pump &amp; Roll
FORD option (500 gal)</t>
    </r>
  </si>
  <si>
    <r>
      <t>NWCG Type 6 /</t>
    </r>
    <r>
      <rPr>
        <b/>
        <sz val="11"/>
        <color theme="1"/>
        <rFont val="Tahoma"/>
        <family val="2"/>
      </rPr>
      <t xml:space="preserve"> 300-375 gallons water+foam </t>
    </r>
    <r>
      <rPr>
        <sz val="11"/>
        <color theme="1"/>
        <rFont val="Tahoma"/>
        <family val="2"/>
      </rPr>
      <t xml:space="preserve">
</t>
    </r>
    <r>
      <rPr>
        <b/>
        <sz val="11"/>
        <color theme="1"/>
        <rFont val="Tahoma"/>
        <family val="2"/>
      </rPr>
      <t xml:space="preserve">FORD 450 </t>
    </r>
    <r>
      <rPr>
        <sz val="11"/>
        <color theme="1"/>
        <rFont val="Tahoma"/>
        <family val="2"/>
      </rPr>
      <t>4x4 chassis / GVWR 16000 lbs
120 gpm aux. pump / Pump &amp; Roll
Available on INTL chassis</t>
    </r>
  </si>
  <si>
    <r>
      <t xml:space="preserve">NWCG Type 6 / </t>
    </r>
    <r>
      <rPr>
        <b/>
        <sz val="11"/>
        <color theme="1"/>
        <rFont val="Tahoma"/>
        <family val="2"/>
      </rPr>
      <t>310 gallons water+foam
FORD 550</t>
    </r>
    <r>
      <rPr>
        <sz val="11"/>
        <color theme="1"/>
        <rFont val="Tahoma"/>
        <family val="2"/>
      </rPr>
      <t xml:space="preserve"> 4x4 chassis / 180 gpm PTO pump
Pump &amp; Roll / 1.5 tons cargo capacity
Available on INTL chassis
Transverse compartment</t>
    </r>
  </si>
  <si>
    <r>
      <rPr>
        <b/>
        <sz val="11"/>
        <color theme="1"/>
        <rFont val="Tahoma"/>
        <family val="2"/>
      </rPr>
      <t>Dual Wildland and Structural capabilities</t>
    </r>
    <r>
      <rPr>
        <sz val="11"/>
        <color theme="1"/>
        <rFont val="Tahoma"/>
        <family val="2"/>
      </rPr>
      <t xml:space="preserve">
</t>
    </r>
    <r>
      <rPr>
        <b/>
        <sz val="11"/>
        <color theme="1"/>
        <rFont val="Tahoma"/>
        <family val="2"/>
      </rPr>
      <t xml:space="preserve">500-600 gallons water+foam
</t>
    </r>
    <r>
      <rPr>
        <sz val="11"/>
        <color theme="1"/>
        <rFont val="Tahoma"/>
        <family val="2"/>
      </rPr>
      <t xml:space="preserve">INTL cv515 4x4 chassis / GVWR 23000 lbs
</t>
    </r>
    <r>
      <rPr>
        <b/>
        <sz val="11"/>
        <color theme="1"/>
        <rFont val="Tahoma"/>
        <family val="2"/>
      </rPr>
      <t>1250 gpm pump</t>
    </r>
    <r>
      <rPr>
        <sz val="11"/>
        <color theme="1"/>
        <rFont val="Tahoma"/>
        <family val="2"/>
      </rPr>
      <t xml:space="preserve">
PTO Pump &amp; Roll option</t>
    </r>
  </si>
  <si>
    <t>SECOND REAR FOLDING BUMPER STEP</t>
  </si>
  <si>
    <r>
      <t xml:space="preserve">NWCG Type 3 / </t>
    </r>
    <r>
      <rPr>
        <b/>
        <sz val="11"/>
        <color theme="1"/>
        <rFont val="Tahoma"/>
        <family val="2"/>
      </rPr>
      <t>600 gallons water+foam</t>
    </r>
    <r>
      <rPr>
        <sz val="11"/>
        <color theme="1"/>
        <rFont val="Tahoma"/>
        <family val="2"/>
      </rPr>
      <t xml:space="preserve">
INTL cv515 4x4 chassis / GVWR 23000 lb
</t>
    </r>
    <r>
      <rPr>
        <b/>
        <sz val="11"/>
        <color theme="1"/>
        <rFont val="Tahoma"/>
        <family val="2"/>
      </rPr>
      <t>250-350 gpm PTO pump</t>
    </r>
    <r>
      <rPr>
        <sz val="11"/>
        <color theme="1"/>
        <rFont val="Tahoma"/>
        <family val="2"/>
      </rPr>
      <t xml:space="preserve"> / Pump &amp; Roll
FORD option (500 gal)</t>
    </r>
  </si>
  <si>
    <r>
      <t xml:space="preserve">NWCG Type 3 / + initial attack
</t>
    </r>
    <r>
      <rPr>
        <b/>
        <sz val="12"/>
        <rFont val="Tahoma"/>
        <family val="2"/>
      </rPr>
      <t>600 gallons water+foam</t>
    </r>
    <r>
      <rPr>
        <sz val="12"/>
        <rFont val="Tahoma"/>
        <family val="2"/>
      </rPr>
      <t xml:space="preserve">
INTL cv515 4x4 chassis / GVWR 23000 lb
</t>
    </r>
    <r>
      <rPr>
        <b/>
        <sz val="12"/>
        <rFont val="Tahoma"/>
        <family val="2"/>
      </rPr>
      <t xml:space="preserve">500 gpm 2 Stage PTO pump </t>
    </r>
    <r>
      <rPr>
        <sz val="12"/>
        <rFont val="Tahoma"/>
        <family val="2"/>
      </rPr>
      <t>/ Pump &amp; Roll</t>
    </r>
  </si>
  <si>
    <r>
      <t xml:space="preserve">NWCG Type 4 / </t>
    </r>
    <r>
      <rPr>
        <b/>
        <sz val="11"/>
        <color theme="1"/>
        <rFont val="Tahoma"/>
        <family val="2"/>
      </rPr>
      <t>850 gallons water+foam</t>
    </r>
    <r>
      <rPr>
        <sz val="11"/>
        <color theme="1"/>
        <rFont val="Tahoma"/>
        <family val="2"/>
      </rPr>
      <t xml:space="preserve">
INTL cv515 4x4 chassis / 120 gpm aux. pump
Pump &amp; Roll / Transverse compartment
Crew cab option (750 gal)</t>
    </r>
  </si>
  <si>
    <r>
      <t xml:space="preserve">NWCG Type 4 / </t>
    </r>
    <r>
      <rPr>
        <b/>
        <sz val="12"/>
        <color theme="1"/>
        <rFont val="Tahoma"/>
        <family val="2"/>
      </rPr>
      <t>850 gallons water+foam</t>
    </r>
    <r>
      <rPr>
        <sz val="12"/>
        <color theme="1"/>
        <rFont val="Tahoma"/>
        <family val="2"/>
      </rPr>
      <t xml:space="preserve">
INTL cv515 4x4 chassis / 120 gpm aux. pump
Pump &amp; Roll / Transverse compartment
Crew cab option (750 gal)</t>
    </r>
  </si>
  <si>
    <r>
      <t>NWCG Type 5 /</t>
    </r>
    <r>
      <rPr>
        <b/>
        <sz val="12"/>
        <color theme="1"/>
        <rFont val="Tahoma"/>
        <family val="2"/>
      </rPr>
      <t xml:space="preserve"> 600 gallons water+foam
</t>
    </r>
    <r>
      <rPr>
        <sz val="12"/>
        <color theme="1"/>
        <rFont val="Tahoma"/>
        <family val="2"/>
      </rPr>
      <t>INTL cv515 4x4 chassis / GVWR 23000 lbs
120 gpm aux. pump / Pump &amp; Roll
FORD option (500 gal)</t>
    </r>
  </si>
  <si>
    <t>CHANGE TO F550 - GVWR 19500lbs</t>
  </si>
  <si>
    <t>CHANGE TO INTERNATIONAL CV515 CHASSIS - GVWR 23000lbs</t>
  </si>
  <si>
    <r>
      <t>NWCG Type 6 /</t>
    </r>
    <r>
      <rPr>
        <b/>
        <sz val="12"/>
        <color theme="1"/>
        <rFont val="Tahoma"/>
        <family val="2"/>
      </rPr>
      <t xml:space="preserve"> 300-375 gallons water+foam </t>
    </r>
    <r>
      <rPr>
        <sz val="12"/>
        <color theme="1"/>
        <rFont val="Tahoma"/>
        <family val="2"/>
      </rPr>
      <t xml:space="preserve">
</t>
    </r>
    <r>
      <rPr>
        <b/>
        <sz val="12"/>
        <color theme="1"/>
        <rFont val="Tahoma"/>
        <family val="2"/>
      </rPr>
      <t xml:space="preserve">FORD 450 </t>
    </r>
    <r>
      <rPr>
        <sz val="12"/>
        <color theme="1"/>
        <rFont val="Tahoma"/>
        <family val="2"/>
      </rPr>
      <t>4x4 chassis / GVWR 16000 lbs
120 gpm aux. pump / Pump &amp; Roll
Available on INTL chassis</t>
    </r>
  </si>
  <si>
    <t>NO COST</t>
  </si>
  <si>
    <r>
      <t xml:space="preserve">NWCG Type 6 / </t>
    </r>
    <r>
      <rPr>
        <b/>
        <sz val="12"/>
        <color theme="1"/>
        <rFont val="Tahoma"/>
        <family val="2"/>
      </rPr>
      <t>310 gallons water+foam
FORD 550</t>
    </r>
    <r>
      <rPr>
        <sz val="12"/>
        <color theme="1"/>
        <rFont val="Tahoma"/>
        <family val="2"/>
      </rPr>
      <t xml:space="preserve"> 4x4 chassis / 180 gpm PTO pump
Pump &amp; Roll / 1.5 tons cargo capacity
Available on INTL chassis / Transverse compartment</t>
    </r>
  </si>
  <si>
    <t>POPT73</t>
  </si>
  <si>
    <t>POPT74</t>
  </si>
  <si>
    <t>CHANGE TO LONG WHEEL BASE CHASSIS (INTL HV507 4X2 OR 4X4) +10" OAL</t>
  </si>
  <si>
    <t>MAXVISION WATER TANK LEVEL DISPLAY WLA280-A00 ON BOTH SIDES + REAR</t>
  </si>
  <si>
    <r>
      <t>Rescue vehicle /</t>
    </r>
    <r>
      <rPr>
        <b/>
        <sz val="11"/>
        <color theme="1"/>
        <rFont val="Tahoma"/>
        <family val="2"/>
      </rPr>
      <t xml:space="preserve"> Light Squad
FORD 450</t>
    </r>
    <r>
      <rPr>
        <sz val="11"/>
        <color theme="1"/>
        <rFont val="Tahoma"/>
        <family val="2"/>
      </rPr>
      <t xml:space="preserve"> 4x4 chassis / GVWR 16000 lb
280 ft3 equipment space /
Excellent off-road capabilities / Transverse compartment
Available on INTL chassis</t>
    </r>
  </si>
  <si>
    <r>
      <rPr>
        <b/>
        <sz val="12"/>
        <rFont val="Tahoma"/>
        <family val="2"/>
      </rPr>
      <t>Dual Wildland and Structural capabilities</t>
    </r>
    <r>
      <rPr>
        <sz val="12"/>
        <rFont val="Tahoma"/>
        <family val="2"/>
      </rPr>
      <t xml:space="preserve">
</t>
    </r>
    <r>
      <rPr>
        <b/>
        <sz val="12"/>
        <rFont val="Tahoma"/>
        <family val="2"/>
      </rPr>
      <t>1000 gallons water</t>
    </r>
    <r>
      <rPr>
        <sz val="12"/>
        <rFont val="Tahoma"/>
        <family val="2"/>
      </rPr>
      <t xml:space="preserve"> + 25 gallons foam
INTL HV 507 4x2 chassis / GVWR 39000 lb
</t>
    </r>
    <r>
      <rPr>
        <b/>
        <sz val="12"/>
        <rFont val="Tahoma"/>
        <family val="2"/>
      </rPr>
      <t>1500 gpm PTO 2 stage pump</t>
    </r>
    <r>
      <rPr>
        <sz val="12"/>
        <rFont val="Tahoma"/>
        <family val="2"/>
      </rPr>
      <t xml:space="preserve"> / Pump &amp; Roll
Most compact vehicle in Class</t>
    </r>
  </si>
  <si>
    <r>
      <rPr>
        <b/>
        <sz val="11"/>
        <rFont val="Tahoma"/>
        <family val="2"/>
      </rPr>
      <t>Dual Wildland and Structural capabilities</t>
    </r>
    <r>
      <rPr>
        <sz val="11"/>
        <rFont val="Tahoma"/>
        <family val="2"/>
      </rPr>
      <t xml:space="preserve">
</t>
    </r>
    <r>
      <rPr>
        <b/>
        <sz val="11"/>
        <rFont val="Tahoma"/>
        <family val="2"/>
      </rPr>
      <t xml:space="preserve">1000 gallons water+foam
</t>
    </r>
    <r>
      <rPr>
        <sz val="11"/>
        <rFont val="Tahoma"/>
        <family val="2"/>
      </rPr>
      <t xml:space="preserve">INTL HV 507 4x2 or 4x4 chassis / GVWR 39000 lb
</t>
    </r>
    <r>
      <rPr>
        <b/>
        <sz val="11"/>
        <rFont val="Tahoma"/>
        <family val="2"/>
      </rPr>
      <t>1500 gpm PTO 2 stage pump</t>
    </r>
    <r>
      <rPr>
        <sz val="11"/>
        <rFont val="Tahoma"/>
        <family val="2"/>
      </rPr>
      <t xml:space="preserve"> / Pump &amp; Roll
Most compact vehicle in Class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</si>
</sst>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_-"/>
    <numFmt numFmtId="165" formatCode="_-[$$-409]* #,##0_ ;_-[$$-409]* \-#,##0\ ;_-[$$-409]* &quot;-&quot;_ ;_-@_ "/>
    <numFmt numFmtId="166" formatCode="_-[$$-409]* #,##0_ ;_-[$$-409]* \-#,##0\ ;_-[$$-409]* &quot;-&quot;??_ ;_-@_ "/>
    <numFmt numFmtId="167" formatCode="_([$$-409]* #,##0.00_);_([$$-409]* \(#,##0.00\);_([$$-409]* &quot;-&quot;??_);_(@_)"/>
    <numFmt numFmtId="168" formatCode="_(* #,##0.00_);_(* \(#,##0.00\);_(* &quot;-&quot;??_);_(@_)"/>
  </numFmts>
  <fonts count="49" x14ac:knownFonts="1">
    <font>
      <sz val="14"/>
      <color theme="1"/>
      <name val="Calibri"/>
      <family val="2"/>
      <scheme val="minor"/>
    </font>
    <font>
      <sz val="10"/>
      <color theme="1"/>
      <name val="Tahoma"/>
      <family val="2"/>
    </font>
    <font>
      <sz val="10"/>
      <color theme="1"/>
      <name val="Tahoma"/>
      <family val="2"/>
    </font>
    <font>
      <sz val="8"/>
      <name val="Calibri"/>
      <family val="2"/>
      <scheme val="minor"/>
    </font>
    <font>
      <sz val="14"/>
      <color theme="1"/>
      <name val="Calibri"/>
      <family val="2"/>
      <scheme val="minor"/>
    </font>
    <font>
      <sz val="12"/>
      <color theme="1"/>
      <name val="Tahoma"/>
      <family val="2"/>
    </font>
    <font>
      <sz val="14"/>
      <color rgb="FFFFFFFF"/>
      <name val="Sui Generis Rg"/>
      <family val="2"/>
    </font>
    <font>
      <sz val="14"/>
      <color rgb="FFFF0000"/>
      <name val="Sui Generis Rg"/>
      <family val="2"/>
    </font>
    <font>
      <sz val="28"/>
      <color theme="1"/>
      <name val="Sui Generis Rg"/>
      <family val="2"/>
    </font>
    <font>
      <sz val="28"/>
      <color rgb="FFFF0000"/>
      <name val="Sui Generis Rg"/>
      <family val="2"/>
    </font>
    <font>
      <sz val="28"/>
      <color theme="0"/>
      <name val="Sui Generis Rg"/>
      <family val="2"/>
    </font>
    <font>
      <u/>
      <sz val="14"/>
      <color theme="10"/>
      <name val="Calibri"/>
      <family val="2"/>
      <scheme val="minor"/>
    </font>
    <font>
      <sz val="11"/>
      <color theme="1"/>
      <name val="Tahoma"/>
      <family val="2"/>
    </font>
    <font>
      <sz val="11"/>
      <name val="Tahoma"/>
      <family val="2"/>
    </font>
    <font>
      <sz val="11"/>
      <color rgb="FFFF0000"/>
      <name val="Tahoma"/>
      <family val="2"/>
    </font>
    <font>
      <sz val="11"/>
      <color theme="1"/>
      <name val="Sui Generis Rg"/>
      <family val="2"/>
    </font>
    <font>
      <b/>
      <sz val="11"/>
      <color theme="0"/>
      <name val="Tahoma"/>
      <family val="2"/>
    </font>
    <font>
      <b/>
      <sz val="11"/>
      <color rgb="FFFFFFFF"/>
      <name val="Tahoma"/>
      <family val="2"/>
    </font>
    <font>
      <sz val="11"/>
      <color rgb="FFFFFFFF"/>
      <name val="Sui Generis Rg"/>
      <family val="2"/>
    </font>
    <font>
      <b/>
      <sz val="11"/>
      <color theme="1"/>
      <name val="Tahoma"/>
      <family val="2"/>
    </font>
    <font>
      <b/>
      <i/>
      <sz val="11"/>
      <color rgb="FFFFFFFF"/>
      <name val="Tahoma"/>
      <family val="2"/>
    </font>
    <font>
      <b/>
      <sz val="11"/>
      <color theme="1" tint="0.499984740745262"/>
      <name val="Tahoma"/>
      <family val="2"/>
    </font>
    <font>
      <b/>
      <sz val="11"/>
      <color rgb="FFFF0000"/>
      <name val="Tahoma"/>
      <family val="2"/>
    </font>
    <font>
      <b/>
      <sz val="11"/>
      <name val="Tahoma"/>
      <family val="2"/>
    </font>
    <font>
      <b/>
      <sz val="10"/>
      <color rgb="FFFF0000"/>
      <name val="Tahoma"/>
      <family val="2"/>
    </font>
    <font>
      <sz val="11"/>
      <color rgb="FF0070C0"/>
      <name val="Tahoma"/>
      <family val="2"/>
    </font>
    <font>
      <sz val="16"/>
      <color rgb="FFFFFFFF"/>
      <name val="Sui Generis Rg"/>
      <family val="2"/>
    </font>
    <font>
      <u/>
      <sz val="11"/>
      <color rgb="FF0070C0"/>
      <name val="Calibri"/>
      <family val="2"/>
      <scheme val="minor"/>
    </font>
    <font>
      <b/>
      <sz val="10"/>
      <name val="Tahoma"/>
      <family val="2"/>
    </font>
    <font>
      <sz val="10"/>
      <color rgb="FFFFFFFF"/>
      <name val="Sui Generis Rg"/>
      <family val="2"/>
    </font>
    <font>
      <sz val="10"/>
      <color theme="1"/>
      <name val="Calibri"/>
      <family val="2"/>
      <scheme val="minor"/>
    </font>
    <font>
      <sz val="12"/>
      <color rgb="FFFF0000"/>
      <name val="Sui Generis Rg"/>
      <family val="2"/>
    </font>
    <font>
      <sz val="16"/>
      <color theme="1"/>
      <name val="Tahoma"/>
      <family val="2"/>
    </font>
    <font>
      <sz val="28"/>
      <color theme="1"/>
      <name val="Tahoma"/>
      <family val="2"/>
    </font>
    <font>
      <u/>
      <sz val="12"/>
      <color theme="10"/>
      <name val="Calibri"/>
      <family val="2"/>
      <scheme val="minor"/>
    </font>
    <font>
      <sz val="12"/>
      <color rgb="FFFFFFFF"/>
      <name val="Sui Generis Rg"/>
      <family val="2"/>
    </font>
    <font>
      <b/>
      <sz val="14"/>
      <color theme="0"/>
      <name val="Tahoma"/>
      <family val="2"/>
    </font>
    <font>
      <b/>
      <sz val="14"/>
      <color rgb="FFFFFFFF"/>
      <name val="Tahoma"/>
      <family val="2"/>
    </font>
    <font>
      <sz val="12"/>
      <color theme="0"/>
      <name val="Sui Generis Rg"/>
      <family val="2"/>
    </font>
    <font>
      <sz val="14"/>
      <color theme="0"/>
      <name val="Sui Generis Rg"/>
      <family val="2"/>
    </font>
    <font>
      <u/>
      <sz val="11"/>
      <color theme="4"/>
      <name val="Calibri"/>
      <family val="2"/>
      <scheme val="minor"/>
    </font>
    <font>
      <sz val="10"/>
      <color rgb="FFFF0000"/>
      <name val="Tahoma"/>
      <family val="2"/>
    </font>
    <font>
      <u/>
      <sz val="12"/>
      <color theme="4"/>
      <name val="Calibri"/>
      <family val="2"/>
      <scheme val="minor"/>
    </font>
    <font>
      <b/>
      <sz val="14"/>
      <name val="Tahoma"/>
      <family val="2"/>
    </font>
    <font>
      <b/>
      <sz val="16"/>
      <color rgb="FFFF0000"/>
      <name val="Tahoma"/>
      <family val="2"/>
    </font>
    <font>
      <b/>
      <u/>
      <sz val="16"/>
      <color rgb="FFFF0000"/>
      <name val="Tahoma"/>
      <family val="2"/>
    </font>
    <font>
      <sz val="12"/>
      <name val="Tahoma"/>
      <family val="2"/>
    </font>
    <font>
      <b/>
      <sz val="12"/>
      <color theme="1"/>
      <name val="Tahoma"/>
      <family val="2"/>
    </font>
    <font>
      <b/>
      <sz val="12"/>
      <name val="Tahoma"/>
      <family val="2"/>
    </font>
  </fonts>
  <fills count="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rgb="FF000000"/>
        <bgColor indexed="64"/>
      </patternFill>
    </fill>
    <fill>
      <patternFill patternType="solid">
        <fgColor rgb="FFFFFF00"/>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FFFFFF"/>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rgb="FFFFFFFF"/>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A9A9A9"/>
      </left>
      <right/>
      <top style="thin">
        <color rgb="FFA9A9A9"/>
      </top>
      <bottom style="thin">
        <color indexed="64"/>
      </bottom>
      <diagonal/>
    </border>
    <border>
      <left/>
      <right style="thin">
        <color rgb="FFA9A9A9"/>
      </right>
      <top style="thin">
        <color rgb="FFA9A9A9"/>
      </top>
      <bottom style="thin">
        <color indexed="64"/>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thin">
        <color rgb="FFA9A9A9"/>
      </top>
      <bottom style="thin">
        <color indexed="64"/>
      </bottom>
      <diagonal/>
    </border>
  </borders>
  <cellStyleXfs count="3">
    <xf numFmtId="0" fontId="0" fillId="0" borderId="0"/>
    <xf numFmtId="9" fontId="4" fillId="0" borderId="0" applyFont="0" applyFill="0" applyBorder="0" applyAlignment="0" applyProtection="0"/>
    <xf numFmtId="0" fontId="11" fillId="0" borderId="0" applyNumberFormat="0" applyFill="0" applyBorder="0" applyAlignment="0" applyProtection="0"/>
  </cellStyleXfs>
  <cellXfs count="179">
    <xf numFmtId="0" fontId="0" fillId="0" borderId="0" xfId="0"/>
    <xf numFmtId="0" fontId="5" fillId="0" borderId="0" xfId="0" applyFont="1"/>
    <xf numFmtId="0" fontId="5" fillId="0" borderId="0" xfId="0" applyFont="1" applyAlignment="1">
      <alignment horizontal="left" vertical="top" wrapText="1"/>
    </xf>
    <xf numFmtId="0" fontId="6" fillId="5" borderId="4"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0" xfId="0" applyFont="1" applyAlignment="1">
      <alignment horizontal="left" vertical="top" wrapText="1"/>
    </xf>
    <xf numFmtId="0" fontId="12" fillId="0" borderId="0" xfId="0" applyFont="1" applyAlignment="1">
      <alignment horizontal="left" vertical="center" wrapText="1"/>
    </xf>
    <xf numFmtId="165" fontId="12" fillId="0" borderId="0" xfId="0" applyNumberFormat="1" applyFont="1" applyAlignment="1">
      <alignment horizontal="center" vertical="center"/>
    </xf>
    <xf numFmtId="9" fontId="12" fillId="0" borderId="0" xfId="0" applyNumberFormat="1" applyFont="1" applyAlignment="1">
      <alignment horizontal="center" vertical="center"/>
    </xf>
    <xf numFmtId="164" fontId="12" fillId="0" borderId="0" xfId="0" applyNumberFormat="1" applyFont="1" applyAlignment="1">
      <alignment horizontal="center" vertical="center"/>
    </xf>
    <xf numFmtId="0" fontId="12" fillId="0" borderId="0" xfId="0" applyFont="1"/>
    <xf numFmtId="165" fontId="12" fillId="0" borderId="0" xfId="0" applyNumberFormat="1" applyFont="1"/>
    <xf numFmtId="0" fontId="12" fillId="6" borderId="0" xfId="0" applyFont="1" applyFill="1" applyAlignment="1">
      <alignment horizontal="center" wrapText="1"/>
    </xf>
    <xf numFmtId="0" fontId="17" fillId="3" borderId="2" xfId="0" applyFont="1" applyFill="1" applyBorder="1" applyAlignment="1">
      <alignment horizontal="center" vertical="center" wrapText="1"/>
    </xf>
    <xf numFmtId="165" fontId="17" fillId="3" borderId="2" xfId="0" applyNumberFormat="1" applyFont="1" applyFill="1" applyBorder="1" applyAlignment="1">
      <alignment horizontal="center" vertical="center"/>
    </xf>
    <xf numFmtId="9" fontId="17" fillId="3" borderId="2" xfId="0" applyNumberFormat="1" applyFont="1" applyFill="1" applyBorder="1" applyAlignment="1">
      <alignment horizontal="center" vertical="center" wrapText="1"/>
    </xf>
    <xf numFmtId="165" fontId="17" fillId="3" borderId="2" xfId="0" applyNumberFormat="1" applyFont="1" applyFill="1" applyBorder="1" applyAlignment="1">
      <alignment horizontal="center" vertical="center" wrapText="1"/>
    </xf>
    <xf numFmtId="164" fontId="17" fillId="3" borderId="2" xfId="0" applyNumberFormat="1" applyFont="1" applyFill="1" applyBorder="1" applyAlignment="1">
      <alignment horizontal="center" vertical="center" wrapText="1"/>
    </xf>
    <xf numFmtId="0" fontId="18" fillId="2" borderId="9" xfId="0" applyFont="1" applyFill="1" applyBorder="1" applyAlignment="1">
      <alignment horizontal="center" vertical="center" wrapText="1"/>
    </xf>
    <xf numFmtId="0" fontId="12" fillId="0" borderId="5" xfId="0" applyFont="1" applyBorder="1" applyAlignment="1">
      <alignment horizontal="center" vertical="center" wrapText="1"/>
    </xf>
    <xf numFmtId="165" fontId="12" fillId="0" borderId="5" xfId="0" applyNumberFormat="1" applyFont="1" applyBorder="1" applyAlignment="1">
      <alignment horizontal="center" vertical="center"/>
    </xf>
    <xf numFmtId="164" fontId="12" fillId="6" borderId="6" xfId="0" applyNumberFormat="1" applyFont="1" applyFill="1" applyBorder="1" applyAlignment="1">
      <alignment horizontal="center" vertical="center"/>
    </xf>
    <xf numFmtId="164" fontId="12" fillId="0" borderId="0" xfId="0" applyNumberFormat="1" applyFont="1"/>
    <xf numFmtId="0" fontId="19" fillId="0" borderId="0" xfId="0" applyFont="1" applyAlignment="1">
      <alignment horizontal="left" vertical="top" wrapText="1"/>
    </xf>
    <xf numFmtId="166" fontId="12" fillId="0" borderId="0" xfId="0" applyNumberFormat="1" applyFont="1" applyAlignment="1">
      <alignment horizontal="center" vertical="center"/>
    </xf>
    <xf numFmtId="0" fontId="17" fillId="4" borderId="2" xfId="0" applyFont="1" applyFill="1" applyBorder="1" applyAlignment="1">
      <alignment horizontal="center" vertical="center" wrapText="1"/>
    </xf>
    <xf numFmtId="166" fontId="17" fillId="4" borderId="2" xfId="0" applyNumberFormat="1" applyFont="1" applyFill="1" applyBorder="1" applyAlignment="1">
      <alignment horizontal="center" vertical="center" wrapText="1"/>
    </xf>
    <xf numFmtId="164" fontId="17" fillId="4" borderId="2" xfId="0" applyNumberFormat="1" applyFont="1" applyFill="1" applyBorder="1" applyAlignment="1">
      <alignment horizontal="center" vertical="center" wrapText="1"/>
    </xf>
    <xf numFmtId="165" fontId="12" fillId="0" borderId="1" xfId="0" applyNumberFormat="1" applyFont="1" applyBorder="1" applyAlignment="1">
      <alignment horizontal="center" vertical="center"/>
    </xf>
    <xf numFmtId="166" fontId="19" fillId="0" borderId="1" xfId="0" applyNumberFormat="1" applyFont="1" applyBorder="1" applyAlignment="1">
      <alignment horizontal="center" vertical="center"/>
    </xf>
    <xf numFmtId="164" fontId="12" fillId="6" borderId="1" xfId="0" applyNumberFormat="1" applyFont="1" applyFill="1" applyBorder="1" applyAlignment="1">
      <alignment horizontal="center" vertical="center"/>
    </xf>
    <xf numFmtId="166" fontId="12" fillId="0" borderId="1" xfId="0" applyNumberFormat="1" applyFont="1" applyBorder="1" applyAlignment="1">
      <alignment horizontal="center" vertical="center"/>
    </xf>
    <xf numFmtId="0" fontId="12" fillId="0" borderId="1" xfId="0" applyFont="1" applyFill="1" applyBorder="1" applyAlignment="1">
      <alignment horizontal="center" vertical="center" wrapText="1"/>
    </xf>
    <xf numFmtId="164" fontId="19" fillId="0" borderId="0" xfId="0" applyNumberFormat="1" applyFont="1" applyAlignment="1">
      <alignment horizontal="right" vertical="center"/>
    </xf>
    <xf numFmtId="166" fontId="19" fillId="0" borderId="3" xfId="0" applyNumberFormat="1" applyFont="1" applyBorder="1" applyAlignment="1">
      <alignment horizontal="center" vertical="center"/>
    </xf>
    <xf numFmtId="166" fontId="12" fillId="0" borderId="0" xfId="0" applyNumberFormat="1" applyFont="1"/>
    <xf numFmtId="164" fontId="13" fillId="0" borderId="0" xfId="0" applyNumberFormat="1" applyFont="1" applyAlignment="1">
      <alignment horizontal="center" vertical="center"/>
    </xf>
    <xf numFmtId="164" fontId="13" fillId="6" borderId="1" xfId="0" applyNumberFormat="1" applyFont="1" applyFill="1" applyBorder="1" applyAlignment="1">
      <alignment horizontal="center" vertical="center"/>
    </xf>
    <xf numFmtId="166" fontId="13" fillId="0" borderId="1" xfId="0" applyNumberFormat="1" applyFont="1" applyBorder="1" applyAlignment="1">
      <alignment horizontal="center" vertical="center"/>
    </xf>
    <xf numFmtId="0" fontId="13" fillId="0" borderId="0" xfId="0" applyFont="1"/>
    <xf numFmtId="166" fontId="17" fillId="3" borderId="2" xfId="0" applyNumberFormat="1" applyFont="1" applyFill="1" applyBorder="1" applyAlignment="1">
      <alignment horizontal="center" vertical="center"/>
    </xf>
    <xf numFmtId="166" fontId="17" fillId="3" borderId="2" xfId="0" applyNumberFormat="1" applyFont="1" applyFill="1" applyBorder="1" applyAlignment="1">
      <alignment horizontal="center" vertical="center" wrapText="1"/>
    </xf>
    <xf numFmtId="166" fontId="12" fillId="0" borderId="5" xfId="0" applyNumberFormat="1" applyFont="1" applyBorder="1" applyAlignment="1">
      <alignment horizontal="center" vertical="center"/>
    </xf>
    <xf numFmtId="166" fontId="12" fillId="0" borderId="6" xfId="0" applyNumberFormat="1" applyFont="1" applyBorder="1" applyAlignment="1">
      <alignment horizontal="center" vertical="center"/>
    </xf>
    <xf numFmtId="164" fontId="14" fillId="0" borderId="0" xfId="0" applyNumberFormat="1" applyFont="1" applyAlignment="1">
      <alignment horizontal="center" vertical="center"/>
    </xf>
    <xf numFmtId="164" fontId="14" fillId="6" borderId="1" xfId="0" applyNumberFormat="1" applyFont="1" applyFill="1" applyBorder="1" applyAlignment="1">
      <alignment horizontal="center" vertical="center"/>
    </xf>
    <xf numFmtId="0" fontId="14" fillId="0" borderId="0" xfId="0" applyFont="1"/>
    <xf numFmtId="165" fontId="13" fillId="0" borderId="1" xfId="0" applyNumberFormat="1" applyFont="1" applyBorder="1" applyAlignment="1">
      <alignment horizontal="center" vertical="center"/>
    </xf>
    <xf numFmtId="0" fontId="15" fillId="0" borderId="0" xfId="0" applyFont="1" applyAlignment="1">
      <alignment horizontal="center" vertical="center"/>
    </xf>
    <xf numFmtId="165" fontId="15" fillId="0" borderId="0" xfId="0" applyNumberFormat="1" applyFont="1" applyAlignment="1">
      <alignment horizontal="center" vertical="center"/>
    </xf>
    <xf numFmtId="0" fontId="16" fillId="0" borderId="0" xfId="0" applyFont="1" applyAlignment="1">
      <alignment horizontal="center" vertical="center"/>
    </xf>
    <xf numFmtId="165" fontId="16" fillId="0" borderId="0" xfId="0" applyNumberFormat="1" applyFont="1" applyAlignment="1">
      <alignment horizontal="center" vertical="center"/>
    </xf>
    <xf numFmtId="9" fontId="22" fillId="0" borderId="0" xfId="0" applyNumberFormat="1" applyFont="1" applyAlignment="1">
      <alignment horizontal="center" vertical="center"/>
    </xf>
    <xf numFmtId="0" fontId="13" fillId="0" borderId="5" xfId="0" applyFont="1" applyBorder="1" applyAlignment="1">
      <alignment horizontal="center" vertical="center" wrapText="1"/>
    </xf>
    <xf numFmtId="165" fontId="19" fillId="0" borderId="6" xfId="0" applyNumberFormat="1" applyFont="1" applyBorder="1" applyAlignment="1">
      <alignment horizontal="center" vertical="center"/>
    </xf>
    <xf numFmtId="9" fontId="23" fillId="7" borderId="5" xfId="0" applyNumberFormat="1" applyFont="1" applyFill="1" applyBorder="1" applyAlignment="1">
      <alignment horizontal="center" vertical="center"/>
    </xf>
    <xf numFmtId="10" fontId="12" fillId="0" borderId="0" xfId="1" applyNumberFormat="1" applyFont="1"/>
    <xf numFmtId="9" fontId="12" fillId="0" borderId="0" xfId="1" applyFont="1" applyAlignment="1">
      <alignment horizontal="center" vertical="center"/>
    </xf>
    <xf numFmtId="166" fontId="15" fillId="0" borderId="0" xfId="0" applyNumberFormat="1" applyFont="1" applyAlignment="1">
      <alignment horizontal="center" vertical="center"/>
    </xf>
    <xf numFmtId="166" fontId="16" fillId="0" borderId="0" xfId="0" applyNumberFormat="1" applyFont="1" applyAlignment="1">
      <alignment horizontal="center" vertical="center"/>
    </xf>
    <xf numFmtId="0" fontId="18" fillId="2" borderId="5"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2" borderId="0" xfId="0" applyFont="1" applyFill="1" applyAlignment="1">
      <alignment horizontal="left" vertical="center" wrapText="1"/>
    </xf>
    <xf numFmtId="0" fontId="18" fillId="2" borderId="10" xfId="0" applyFont="1" applyFill="1" applyBorder="1" applyAlignment="1">
      <alignment horizontal="center" vertical="center" wrapText="1"/>
    </xf>
    <xf numFmtId="0" fontId="12" fillId="0" borderId="11" xfId="0" applyFont="1" applyBorder="1" applyAlignment="1">
      <alignment horizontal="center" vertical="center" wrapText="1"/>
    </xf>
    <xf numFmtId="166" fontId="12" fillId="0" borderId="11" xfId="0" applyNumberFormat="1" applyFont="1" applyBorder="1" applyAlignment="1">
      <alignment horizontal="center" vertical="center"/>
    </xf>
    <xf numFmtId="164" fontId="12" fillId="6" borderId="18" xfId="0" applyNumberFormat="1" applyFont="1" applyFill="1" applyBorder="1" applyAlignment="1">
      <alignment horizontal="center" vertical="center"/>
    </xf>
    <xf numFmtId="0" fontId="12" fillId="2" borderId="0" xfId="0" applyFont="1" applyFill="1" applyAlignment="1">
      <alignment horizontal="left" vertical="top" wrapText="1"/>
    </xf>
    <xf numFmtId="0" fontId="12" fillId="2" borderId="5" xfId="0" applyFont="1" applyFill="1" applyBorder="1" applyAlignment="1">
      <alignment horizontal="center" vertical="center" wrapText="1"/>
    </xf>
    <xf numFmtId="165" fontId="12" fillId="2" borderId="5" xfId="0" applyNumberFormat="1" applyFont="1" applyFill="1" applyBorder="1" applyAlignment="1">
      <alignment horizontal="center" vertical="center"/>
    </xf>
    <xf numFmtId="165" fontId="12" fillId="0" borderId="6" xfId="0" applyNumberFormat="1" applyFont="1" applyBorder="1" applyAlignment="1">
      <alignment horizontal="center" vertical="center"/>
    </xf>
    <xf numFmtId="9" fontId="12" fillId="0" borderId="0" xfId="1" applyFont="1"/>
    <xf numFmtId="10" fontId="12" fillId="0" borderId="0" xfId="1" applyNumberFormat="1" applyFont="1" applyAlignment="1">
      <alignment horizontal="center" vertical="center"/>
    </xf>
    <xf numFmtId="9" fontId="19" fillId="7" borderId="5" xfId="0" applyNumberFormat="1" applyFont="1" applyFill="1" applyBorder="1" applyAlignment="1">
      <alignment horizontal="center" vertical="center"/>
    </xf>
    <xf numFmtId="0" fontId="12" fillId="2" borderId="1"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0" fillId="0" borderId="12" xfId="0" applyBorder="1"/>
    <xf numFmtId="0" fontId="27" fillId="0" borderId="5" xfId="2" applyFont="1" applyBorder="1" applyAlignment="1">
      <alignment horizontal="center" vertical="center" wrapText="1"/>
    </xf>
    <xf numFmtId="0" fontId="27" fillId="0" borderId="6" xfId="2" quotePrefix="1" applyFont="1" applyBorder="1" applyAlignment="1">
      <alignment horizontal="center" vertical="center" wrapText="1"/>
    </xf>
    <xf numFmtId="0" fontId="27" fillId="0" borderId="7" xfId="2" applyFont="1" applyBorder="1" applyAlignment="1">
      <alignment horizontal="center" vertical="center" wrapText="1"/>
    </xf>
    <xf numFmtId="0" fontId="27" fillId="0" borderId="11" xfId="2" applyFont="1" applyBorder="1" applyAlignment="1">
      <alignment horizontal="center" vertical="center" wrapText="1"/>
    </xf>
    <xf numFmtId="0" fontId="27" fillId="2" borderId="5" xfId="2" applyFont="1" applyFill="1" applyBorder="1" applyAlignment="1">
      <alignment horizontal="center" vertical="center" wrapText="1"/>
    </xf>
    <xf numFmtId="0" fontId="27" fillId="2" borderId="6" xfId="2" applyFont="1" applyFill="1" applyBorder="1" applyAlignment="1">
      <alignment horizontal="center" vertical="center" wrapText="1"/>
    </xf>
    <xf numFmtId="0" fontId="23" fillId="0" borderId="0" xfId="0" applyFont="1" applyAlignment="1">
      <alignment horizontal="center" vertical="center" wrapText="1"/>
    </xf>
    <xf numFmtId="0" fontId="2"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0" fontId="28" fillId="6" borderId="2"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30" fillId="0" borderId="22" xfId="0" applyFont="1" applyBorder="1"/>
    <xf numFmtId="0" fontId="29" fillId="2" borderId="12" xfId="0" applyFont="1" applyFill="1" applyBorder="1" applyAlignment="1">
      <alignment horizontal="center" vertical="center" wrapText="1"/>
    </xf>
    <xf numFmtId="0" fontId="32" fillId="0" borderId="0" xfId="0" applyFont="1"/>
    <xf numFmtId="0" fontId="33" fillId="0" borderId="0" xfId="0" applyFont="1"/>
    <xf numFmtId="0" fontId="34" fillId="0" borderId="0" xfId="2" applyFont="1" applyAlignment="1">
      <alignment horizontal="left" vertical="center" wrapText="1"/>
    </xf>
    <xf numFmtId="0" fontId="35" fillId="5" borderId="4"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2" fillId="0" borderId="0" xfId="0" applyFont="1" applyAlignment="1">
      <alignment horizontal="left" vertical="top" wrapText="1"/>
    </xf>
    <xf numFmtId="0" fontId="27" fillId="0" borderId="23" xfId="2" applyFont="1" applyBorder="1" applyAlignment="1">
      <alignment horizontal="center" vertical="center" wrapText="1"/>
    </xf>
    <xf numFmtId="0" fontId="27" fillId="0" borderId="18" xfId="2" quotePrefix="1" applyFont="1" applyBorder="1" applyAlignment="1">
      <alignment horizontal="center" vertical="center" wrapText="1"/>
    </xf>
    <xf numFmtId="0" fontId="25" fillId="0" borderId="0" xfId="0" applyFont="1" applyAlignment="1">
      <alignment horizontal="left" vertical="center" wrapText="1"/>
    </xf>
    <xf numFmtId="0" fontId="17" fillId="4" borderId="15" xfId="0" applyFont="1" applyFill="1" applyBorder="1" applyAlignment="1">
      <alignment vertical="center" wrapText="1"/>
    </xf>
    <xf numFmtId="0" fontId="17" fillId="4" borderId="24" xfId="0" applyFont="1" applyFill="1" applyBorder="1" applyAlignment="1">
      <alignment vertical="center" wrapText="1"/>
    </xf>
    <xf numFmtId="9" fontId="19" fillId="7" borderId="11" xfId="0" applyNumberFormat="1" applyFont="1" applyFill="1" applyBorder="1" applyAlignment="1">
      <alignment horizontal="center" vertical="center"/>
    </xf>
    <xf numFmtId="0" fontId="37" fillId="3" borderId="2" xfId="0" applyFont="1" applyFill="1" applyBorder="1" applyAlignment="1">
      <alignment horizontal="center" vertical="center" wrapText="1"/>
    </xf>
    <xf numFmtId="0" fontId="40" fillId="2" borderId="6" xfId="2" applyFont="1" applyFill="1" applyBorder="1" applyAlignment="1">
      <alignment horizontal="center" vertical="center" wrapText="1"/>
    </xf>
    <xf numFmtId="165" fontId="14" fillId="0" borderId="1" xfId="0" applyNumberFormat="1" applyFont="1" applyBorder="1" applyAlignment="1">
      <alignment horizontal="center" vertical="center"/>
    </xf>
    <xf numFmtId="9" fontId="14" fillId="0" borderId="0" xfId="1" applyFont="1" applyAlignment="1">
      <alignment horizontal="center" vertical="center"/>
    </xf>
    <xf numFmtId="0" fontId="42" fillId="0" borderId="5" xfId="2" applyFont="1" applyBorder="1" applyAlignment="1">
      <alignment horizontal="center" vertical="center" wrapText="1"/>
    </xf>
    <xf numFmtId="0" fontId="40" fillId="0" borderId="5" xfId="2" applyFont="1" applyBorder="1" applyAlignment="1">
      <alignment horizontal="center" vertical="center" wrapText="1"/>
    </xf>
    <xf numFmtId="167" fontId="12" fillId="0" borderId="0" xfId="0" applyNumberFormat="1" applyFont="1"/>
    <xf numFmtId="0" fontId="13" fillId="2" borderId="1" xfId="0" applyFont="1" applyFill="1" applyBorder="1" applyAlignment="1">
      <alignment horizontal="center" vertical="center" wrapText="1"/>
    </xf>
    <xf numFmtId="0" fontId="17" fillId="4" borderId="15" xfId="0" applyFont="1" applyFill="1" applyBorder="1" applyAlignment="1">
      <alignment horizontal="left" vertical="center" wrapText="1"/>
    </xf>
    <xf numFmtId="0" fontId="17" fillId="4" borderId="24" xfId="0" applyFont="1" applyFill="1" applyBorder="1" applyAlignment="1">
      <alignment horizontal="left" vertical="center" wrapText="1"/>
    </xf>
    <xf numFmtId="0" fontId="21" fillId="0" borderId="0" xfId="0" applyFont="1" applyAlignment="1">
      <alignment horizontal="center" wrapText="1"/>
    </xf>
    <xf numFmtId="0" fontId="5" fillId="0" borderId="5" xfId="0" applyFont="1" applyBorder="1" applyAlignment="1">
      <alignment horizontal="center" vertical="center" wrapText="1"/>
    </xf>
    <xf numFmtId="0" fontId="46" fillId="0" borderId="5" xfId="0" applyFont="1" applyBorder="1" applyAlignment="1">
      <alignment horizontal="center" vertical="center" wrapText="1"/>
    </xf>
    <xf numFmtId="0" fontId="13" fillId="0" borderId="13" xfId="0" applyFont="1" applyBorder="1" applyAlignment="1">
      <alignment horizontal="left" vertical="center" wrapText="1"/>
    </xf>
    <xf numFmtId="0" fontId="13" fillId="0" borderId="17" xfId="0" applyFont="1" applyBorder="1" applyAlignment="1">
      <alignment horizontal="left" vertical="center" wrapText="1"/>
    </xf>
    <xf numFmtId="0" fontId="13" fillId="0" borderId="14" xfId="0" applyFont="1" applyBorder="1" applyAlignment="1">
      <alignment horizontal="left" vertical="center" wrapText="1"/>
    </xf>
    <xf numFmtId="0" fontId="17" fillId="4" borderId="15" xfId="0" applyFont="1" applyFill="1" applyBorder="1" applyAlignment="1">
      <alignment horizontal="left" vertical="center" wrapText="1"/>
    </xf>
    <xf numFmtId="0" fontId="17" fillId="4" borderId="24" xfId="0" applyFont="1" applyFill="1" applyBorder="1" applyAlignment="1">
      <alignment horizontal="left" vertical="center" wrapText="1"/>
    </xf>
    <xf numFmtId="0" fontId="21" fillId="0" borderId="0" xfId="0" applyFont="1" applyAlignment="1">
      <alignment horizontal="center" wrapText="1"/>
    </xf>
    <xf numFmtId="0" fontId="1" fillId="0" borderId="0" xfId="0" applyFont="1"/>
    <xf numFmtId="165" fontId="13" fillId="0" borderId="0" xfId="0" applyNumberFormat="1" applyFont="1"/>
    <xf numFmtId="165" fontId="23" fillId="0" borderId="0" xfId="0" applyNumberFormat="1" applyFont="1" applyAlignment="1">
      <alignment horizontal="center" vertical="center"/>
    </xf>
    <xf numFmtId="165" fontId="23" fillId="3" borderId="2" xfId="0" applyNumberFormat="1" applyFont="1" applyFill="1" applyBorder="1" applyAlignment="1">
      <alignment horizontal="center" vertical="center" wrapText="1"/>
    </xf>
    <xf numFmtId="165" fontId="23" fillId="0" borderId="6" xfId="0" applyNumberFormat="1" applyFont="1" applyBorder="1" applyAlignment="1">
      <alignment horizontal="center" vertical="center"/>
    </xf>
    <xf numFmtId="165" fontId="13" fillId="0" borderId="0" xfId="0" applyNumberFormat="1" applyFont="1" applyAlignment="1">
      <alignment horizontal="center" vertical="center"/>
    </xf>
    <xf numFmtId="166" fontId="13" fillId="0" borderId="0" xfId="0" applyNumberFormat="1" applyFont="1" applyAlignment="1">
      <alignment horizontal="center" vertical="center"/>
    </xf>
    <xf numFmtId="166" fontId="23" fillId="4" borderId="2" xfId="0" applyNumberFormat="1" applyFont="1" applyFill="1" applyBorder="1" applyAlignment="1">
      <alignment horizontal="center" vertical="center" wrapText="1"/>
    </xf>
    <xf numFmtId="165" fontId="19" fillId="0" borderId="1" xfId="0" applyNumberFormat="1" applyFont="1" applyBorder="1" applyAlignment="1">
      <alignment horizontal="center" vertical="center"/>
    </xf>
    <xf numFmtId="166" fontId="23" fillId="0" borderId="1" xfId="0" applyNumberFormat="1" applyFont="1" applyBorder="1" applyAlignment="1">
      <alignment horizontal="center" vertical="center"/>
    </xf>
    <xf numFmtId="9" fontId="13" fillId="0" borderId="0" xfId="1" applyFont="1" applyAlignment="1">
      <alignment horizontal="center" vertical="center"/>
    </xf>
    <xf numFmtId="166" fontId="23" fillId="0" borderId="3" xfId="0" applyNumberFormat="1" applyFont="1" applyBorder="1" applyAlignment="1">
      <alignment horizontal="center" vertical="center"/>
    </xf>
    <xf numFmtId="166" fontId="13" fillId="0" borderId="0" xfId="0" applyNumberFormat="1" applyFont="1"/>
    <xf numFmtId="166" fontId="19" fillId="0" borderId="6" xfId="0" applyNumberFormat="1" applyFont="1" applyBorder="1" applyAlignment="1">
      <alignment horizontal="center" vertical="center"/>
    </xf>
    <xf numFmtId="165" fontId="23" fillId="0" borderId="1" xfId="0" applyNumberFormat="1" applyFont="1" applyBorder="1" applyAlignment="1">
      <alignment horizontal="center" vertical="center"/>
    </xf>
    <xf numFmtId="10" fontId="13" fillId="0" borderId="0" xfId="1" applyNumberFormat="1" applyFont="1"/>
    <xf numFmtId="0" fontId="5" fillId="0" borderId="7" xfId="0" applyFont="1" applyBorder="1" applyAlignment="1">
      <alignment horizontal="center" vertical="center" wrapText="1"/>
    </xf>
    <xf numFmtId="166" fontId="23" fillId="0" borderId="6" xfId="0" applyNumberFormat="1" applyFont="1" applyBorder="1" applyAlignment="1">
      <alignment horizontal="center" vertical="center"/>
    </xf>
    <xf numFmtId="166" fontId="23" fillId="0" borderId="18" xfId="0" applyNumberFormat="1" applyFont="1" applyBorder="1" applyAlignment="1">
      <alignment horizontal="center" vertical="center"/>
    </xf>
    <xf numFmtId="0" fontId="5" fillId="0" borderId="11" xfId="0" applyFont="1" applyBorder="1" applyAlignment="1">
      <alignment horizontal="center" vertical="center" wrapText="1"/>
    </xf>
    <xf numFmtId="0" fontId="5" fillId="2" borderId="5" xfId="0" applyFont="1" applyFill="1" applyBorder="1" applyAlignment="1">
      <alignment horizontal="center" vertical="center" wrapText="1"/>
    </xf>
    <xf numFmtId="166" fontId="23" fillId="0" borderId="1"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165" fontId="12" fillId="2" borderId="1" xfId="0" applyNumberFormat="1" applyFont="1" applyFill="1" applyBorder="1" applyAlignment="1">
      <alignment horizontal="center" vertical="center"/>
    </xf>
    <xf numFmtId="168" fontId="12" fillId="0" borderId="0" xfId="0" applyNumberFormat="1" applyFont="1"/>
    <xf numFmtId="0" fontId="46" fillId="0" borderId="0" xfId="0" applyFont="1" applyAlignment="1">
      <alignment horizontal="center" vertical="center" wrapText="1"/>
    </xf>
    <xf numFmtId="0" fontId="8" fillId="4" borderId="0" xfId="0" applyFont="1" applyFill="1" applyAlignment="1">
      <alignment horizontal="center" vertical="center"/>
    </xf>
    <xf numFmtId="0" fontId="43" fillId="0" borderId="0" xfId="0" applyFont="1" applyAlignment="1">
      <alignment horizontal="center" vertical="center" wrapText="1"/>
    </xf>
    <xf numFmtId="0" fontId="44" fillId="0" borderId="0" xfId="0" applyFont="1" applyAlignment="1">
      <alignment horizontal="center" vertical="center" wrapText="1"/>
    </xf>
    <xf numFmtId="0" fontId="26" fillId="5" borderId="19"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21" xfId="0" applyFont="1" applyFill="1" applyBorder="1" applyAlignment="1">
      <alignment horizontal="center" vertical="center" wrapText="1"/>
    </xf>
    <xf numFmtId="0" fontId="13" fillId="0" borderId="13" xfId="0" applyFont="1" applyBorder="1" applyAlignment="1">
      <alignment horizontal="left" vertical="center" wrapText="1"/>
    </xf>
    <xf numFmtId="0" fontId="13" fillId="0" borderId="17" xfId="0" applyFont="1" applyBorder="1" applyAlignment="1">
      <alignment horizontal="left" vertical="center" wrapText="1"/>
    </xf>
    <xf numFmtId="0" fontId="13" fillId="0" borderId="14" xfId="0" applyFont="1" applyBorder="1" applyAlignment="1">
      <alignment horizontal="left" vertical="center" wrapText="1"/>
    </xf>
    <xf numFmtId="0" fontId="36" fillId="4" borderId="0" xfId="0" applyFont="1" applyFill="1" applyAlignment="1">
      <alignment horizontal="center" vertical="center" wrapText="1"/>
    </xf>
    <xf numFmtId="0" fontId="36" fillId="4" borderId="0" xfId="0" applyFont="1" applyFill="1" applyAlignment="1">
      <alignment horizontal="center" vertical="center"/>
    </xf>
    <xf numFmtId="0" fontId="17" fillId="4" borderId="24" xfId="0" applyFont="1" applyFill="1" applyBorder="1" applyAlignment="1">
      <alignment horizontal="center" vertical="center" wrapText="1"/>
    </xf>
    <xf numFmtId="0" fontId="17" fillId="4" borderId="16" xfId="0" applyFont="1" applyFill="1" applyBorder="1" applyAlignment="1">
      <alignment horizontal="center" vertical="center" wrapText="1"/>
    </xf>
    <xf numFmtId="0" fontId="41" fillId="0" borderId="0" xfId="0" applyFont="1" applyAlignment="1">
      <alignment horizontal="center" vertical="top" wrapText="1"/>
    </xf>
    <xf numFmtId="0" fontId="12" fillId="0" borderId="13" xfId="0" applyFont="1" applyBorder="1" applyAlignment="1">
      <alignment horizontal="left" vertical="center" wrapText="1"/>
    </xf>
    <xf numFmtId="0" fontId="12" fillId="0" borderId="17" xfId="0" applyFont="1" applyBorder="1" applyAlignment="1">
      <alignment horizontal="left" vertical="center" wrapText="1"/>
    </xf>
    <xf numFmtId="0" fontId="12" fillId="0" borderId="14" xfId="0" applyFont="1" applyBorder="1" applyAlignment="1">
      <alignment horizontal="left" vertical="center" wrapText="1"/>
    </xf>
    <xf numFmtId="0" fontId="24" fillId="0" borderId="0" xfId="0" applyFont="1" applyAlignment="1">
      <alignment horizontal="center" vertical="top" wrapText="1"/>
    </xf>
    <xf numFmtId="0" fontId="8" fillId="4" borderId="0" xfId="0" applyFont="1" applyFill="1" applyAlignment="1">
      <alignment horizontal="left" vertical="center"/>
    </xf>
    <xf numFmtId="0" fontId="19" fillId="0" borderId="13" xfId="0" applyFont="1" applyBorder="1" applyAlignment="1">
      <alignment horizontal="left" vertical="center" wrapText="1"/>
    </xf>
    <xf numFmtId="0" fontId="19" fillId="0" borderId="17" xfId="0" applyFont="1" applyBorder="1" applyAlignment="1">
      <alignment horizontal="left" vertical="center" wrapText="1"/>
    </xf>
    <xf numFmtId="0" fontId="19" fillId="0" borderId="14" xfId="0" applyFont="1" applyBorder="1" applyAlignment="1">
      <alignment horizontal="left" vertical="center" wrapText="1"/>
    </xf>
    <xf numFmtId="0" fontId="21" fillId="0" borderId="0" xfId="0" applyFont="1" applyAlignment="1">
      <alignment horizont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1093304</xdr:colOff>
      <xdr:row>1</xdr:row>
      <xdr:rowOff>11566</xdr:rowOff>
    </xdr:from>
    <xdr:to>
      <xdr:col>6</xdr:col>
      <xdr:colOff>10311</xdr:colOff>
      <xdr:row>2</xdr:row>
      <xdr:rowOff>6735</xdr:rowOff>
    </xdr:to>
    <xdr:pic>
      <xdr:nvPicPr>
        <xdr:cNvPr id="24" name="Imagen 23">
          <a:extLst>
            <a:ext uri="{FF2B5EF4-FFF2-40B4-BE49-F238E27FC236}">
              <a16:creationId xmlns:a16="http://schemas.microsoft.com/office/drawing/2014/main" id="{391904C3-4018-4E3C-9301-571283C8C08F}"/>
            </a:ext>
          </a:extLst>
        </xdr:cNvPr>
        <xdr:cNvPicPr>
          <a:picLocks noChangeAspect="1"/>
        </xdr:cNvPicPr>
      </xdr:nvPicPr>
      <xdr:blipFill rotWithShape="1">
        <a:blip xmlns:r="http://schemas.openxmlformats.org/officeDocument/2006/relationships" r:embed="rId1"/>
        <a:srcRect l="12737"/>
        <a:stretch/>
      </xdr:blipFill>
      <xdr:spPr bwMode="auto">
        <a:xfrm>
          <a:off x="10684565" y="150714"/>
          <a:ext cx="1650267" cy="4921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142776</xdr:colOff>
      <xdr:row>6</xdr:row>
      <xdr:rowOff>130485</xdr:rowOff>
    </xdr:from>
    <xdr:to>
      <xdr:col>2</xdr:col>
      <xdr:colOff>2524540</xdr:colOff>
      <xdr:row>6</xdr:row>
      <xdr:rowOff>961307</xdr:rowOff>
    </xdr:to>
    <xdr:pic>
      <xdr:nvPicPr>
        <xdr:cNvPr id="25" name="Imagem 37">
          <a:extLst>
            <a:ext uri="{FF2B5EF4-FFF2-40B4-BE49-F238E27FC236}">
              <a16:creationId xmlns:a16="http://schemas.microsoft.com/office/drawing/2014/main" id="{8714B254-A2E1-4937-9331-3DD3A70148F0}"/>
            </a:ext>
          </a:extLst>
        </xdr:cNvPr>
        <xdr:cNvPicPr>
          <a:picLocks noChangeAspect="1"/>
        </xdr:cNvPicPr>
      </xdr:nvPicPr>
      <xdr:blipFill rotWithShape="1">
        <a:blip xmlns:r="http://schemas.openxmlformats.org/officeDocument/2006/relationships" r:embed="rId2"/>
        <a:srcRect b="6369"/>
        <a:stretch/>
      </xdr:blipFill>
      <xdr:spPr bwMode="auto">
        <a:xfrm>
          <a:off x="3681106" y="3698633"/>
          <a:ext cx="2381764" cy="83082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163654</xdr:colOff>
      <xdr:row>17</xdr:row>
      <xdr:rowOff>12779</xdr:rowOff>
    </xdr:from>
    <xdr:to>
      <xdr:col>2</xdr:col>
      <xdr:colOff>2683564</xdr:colOff>
      <xdr:row>17</xdr:row>
      <xdr:rowOff>1040044</xdr:rowOff>
    </xdr:to>
    <xdr:pic>
      <xdr:nvPicPr>
        <xdr:cNvPr id="26" name="Imagen 25">
          <a:extLst>
            <a:ext uri="{FF2B5EF4-FFF2-40B4-BE49-F238E27FC236}">
              <a16:creationId xmlns:a16="http://schemas.microsoft.com/office/drawing/2014/main" id="{B69B914B-1E69-4C6D-B97D-88F3F4F826D4}"/>
            </a:ext>
          </a:extLst>
        </xdr:cNvPr>
        <xdr:cNvPicPr>
          <a:picLocks noChangeAspect="1"/>
        </xdr:cNvPicPr>
      </xdr:nvPicPr>
      <xdr:blipFill>
        <a:blip xmlns:r="http://schemas.openxmlformats.org/officeDocument/2006/relationships" r:embed="rId3"/>
        <a:stretch>
          <a:fillRect/>
        </a:stretch>
      </xdr:blipFill>
      <xdr:spPr>
        <a:xfrm>
          <a:off x="3612533" y="12953527"/>
          <a:ext cx="2519910" cy="1027265"/>
        </a:xfrm>
        <a:prstGeom prst="rect">
          <a:avLst/>
        </a:prstGeom>
      </xdr:spPr>
    </xdr:pic>
    <xdr:clientData/>
  </xdr:twoCellAnchor>
  <xdr:twoCellAnchor editAs="oneCell">
    <xdr:from>
      <xdr:col>2</xdr:col>
      <xdr:colOff>108229</xdr:colOff>
      <xdr:row>9</xdr:row>
      <xdr:rowOff>94429</xdr:rowOff>
    </xdr:from>
    <xdr:to>
      <xdr:col>2</xdr:col>
      <xdr:colOff>2494721</xdr:colOff>
      <xdr:row>9</xdr:row>
      <xdr:rowOff>1015154</xdr:rowOff>
    </xdr:to>
    <xdr:pic>
      <xdr:nvPicPr>
        <xdr:cNvPr id="27" name="Imagen 26">
          <a:extLst>
            <a:ext uri="{FF2B5EF4-FFF2-40B4-BE49-F238E27FC236}">
              <a16:creationId xmlns:a16="http://schemas.microsoft.com/office/drawing/2014/main" id="{154A37F3-6E73-48A0-BFFB-5056D1242F04}"/>
            </a:ext>
          </a:extLst>
        </xdr:cNvPr>
        <xdr:cNvPicPr>
          <a:picLocks noChangeAspect="1"/>
        </xdr:cNvPicPr>
      </xdr:nvPicPr>
      <xdr:blipFill>
        <a:blip xmlns:r="http://schemas.openxmlformats.org/officeDocument/2006/relationships" r:embed="rId4"/>
        <a:stretch>
          <a:fillRect/>
        </a:stretch>
      </xdr:blipFill>
      <xdr:spPr>
        <a:xfrm>
          <a:off x="3557108" y="6624438"/>
          <a:ext cx="2386492" cy="920725"/>
        </a:xfrm>
        <a:prstGeom prst="rect">
          <a:avLst/>
        </a:prstGeom>
      </xdr:spPr>
    </xdr:pic>
    <xdr:clientData/>
  </xdr:twoCellAnchor>
  <xdr:twoCellAnchor editAs="oneCell">
    <xdr:from>
      <xdr:col>2</xdr:col>
      <xdr:colOff>194243</xdr:colOff>
      <xdr:row>8</xdr:row>
      <xdr:rowOff>79512</xdr:rowOff>
    </xdr:from>
    <xdr:to>
      <xdr:col>2</xdr:col>
      <xdr:colOff>2630501</xdr:colOff>
      <xdr:row>8</xdr:row>
      <xdr:rowOff>941376</xdr:rowOff>
    </xdr:to>
    <xdr:pic>
      <xdr:nvPicPr>
        <xdr:cNvPr id="28" name="Imagen 27">
          <a:extLst>
            <a:ext uri="{FF2B5EF4-FFF2-40B4-BE49-F238E27FC236}">
              <a16:creationId xmlns:a16="http://schemas.microsoft.com/office/drawing/2014/main" id="{D8AA3271-9C49-4D38-AED0-2DADAF46CFC2}"/>
            </a:ext>
          </a:extLst>
        </xdr:cNvPr>
        <xdr:cNvPicPr>
          <a:picLocks noChangeAspect="1"/>
        </xdr:cNvPicPr>
      </xdr:nvPicPr>
      <xdr:blipFill>
        <a:blip xmlns:r="http://schemas.openxmlformats.org/officeDocument/2006/relationships" r:embed="rId5"/>
        <a:stretch>
          <a:fillRect/>
        </a:stretch>
      </xdr:blipFill>
      <xdr:spPr>
        <a:xfrm>
          <a:off x="3732573" y="5913782"/>
          <a:ext cx="2436258" cy="861864"/>
        </a:xfrm>
        <a:prstGeom prst="rect">
          <a:avLst/>
        </a:prstGeom>
      </xdr:spPr>
    </xdr:pic>
    <xdr:clientData/>
  </xdr:twoCellAnchor>
  <xdr:twoCellAnchor editAs="oneCell">
    <xdr:from>
      <xdr:col>2</xdr:col>
      <xdr:colOff>143120</xdr:colOff>
      <xdr:row>7</xdr:row>
      <xdr:rowOff>45719</xdr:rowOff>
    </xdr:from>
    <xdr:to>
      <xdr:col>2</xdr:col>
      <xdr:colOff>2464904</xdr:colOff>
      <xdr:row>7</xdr:row>
      <xdr:rowOff>1000527</xdr:rowOff>
    </xdr:to>
    <xdr:pic>
      <xdr:nvPicPr>
        <xdr:cNvPr id="29" name="Imagen 28">
          <a:extLst>
            <a:ext uri="{FF2B5EF4-FFF2-40B4-BE49-F238E27FC236}">
              <a16:creationId xmlns:a16="http://schemas.microsoft.com/office/drawing/2014/main" id="{3F4350CD-04C2-4319-85B8-9384BA8FBFB1}"/>
            </a:ext>
          </a:extLst>
        </xdr:cNvPr>
        <xdr:cNvPicPr>
          <a:picLocks noChangeAspect="1"/>
        </xdr:cNvPicPr>
      </xdr:nvPicPr>
      <xdr:blipFill>
        <a:blip xmlns:r="http://schemas.openxmlformats.org/officeDocument/2006/relationships" r:embed="rId6"/>
        <a:stretch>
          <a:fillRect/>
        </a:stretch>
      </xdr:blipFill>
      <xdr:spPr>
        <a:xfrm>
          <a:off x="3224250" y="4289728"/>
          <a:ext cx="2321784" cy="954808"/>
        </a:xfrm>
        <a:prstGeom prst="rect">
          <a:avLst/>
        </a:prstGeom>
      </xdr:spPr>
    </xdr:pic>
    <xdr:clientData/>
  </xdr:twoCellAnchor>
  <xdr:twoCellAnchor editAs="oneCell">
    <xdr:from>
      <xdr:col>2</xdr:col>
      <xdr:colOff>275239</xdr:colOff>
      <xdr:row>12</xdr:row>
      <xdr:rowOff>55833</xdr:rowOff>
    </xdr:from>
    <xdr:to>
      <xdr:col>2</xdr:col>
      <xdr:colOff>2664453</xdr:colOff>
      <xdr:row>12</xdr:row>
      <xdr:rowOff>1105065</xdr:rowOff>
    </xdr:to>
    <xdr:pic>
      <xdr:nvPicPr>
        <xdr:cNvPr id="30" name="Imagen 29">
          <a:extLst>
            <a:ext uri="{FF2B5EF4-FFF2-40B4-BE49-F238E27FC236}">
              <a16:creationId xmlns:a16="http://schemas.microsoft.com/office/drawing/2014/main" id="{A1EE7E3B-4999-4DC5-89FC-C9478ACEA64C}"/>
            </a:ext>
          </a:extLst>
        </xdr:cNvPr>
        <xdr:cNvPicPr>
          <a:picLocks noChangeAspect="1"/>
        </xdr:cNvPicPr>
      </xdr:nvPicPr>
      <xdr:blipFill>
        <a:blip xmlns:r="http://schemas.openxmlformats.org/officeDocument/2006/relationships" r:embed="rId7"/>
        <a:stretch>
          <a:fillRect/>
        </a:stretch>
      </xdr:blipFill>
      <xdr:spPr>
        <a:xfrm>
          <a:off x="3417252" y="9020054"/>
          <a:ext cx="2389214" cy="1049232"/>
        </a:xfrm>
        <a:prstGeom prst="rect">
          <a:avLst/>
        </a:prstGeom>
      </xdr:spPr>
    </xdr:pic>
    <xdr:clientData/>
  </xdr:twoCellAnchor>
  <xdr:twoCellAnchor editAs="oneCell">
    <xdr:from>
      <xdr:col>2</xdr:col>
      <xdr:colOff>194808</xdr:colOff>
      <xdr:row>4</xdr:row>
      <xdr:rowOff>88781</xdr:rowOff>
    </xdr:from>
    <xdr:to>
      <xdr:col>2</xdr:col>
      <xdr:colOff>2524539</xdr:colOff>
      <xdr:row>4</xdr:row>
      <xdr:rowOff>960119</xdr:rowOff>
    </xdr:to>
    <xdr:pic>
      <xdr:nvPicPr>
        <xdr:cNvPr id="31" name="Imagen 30">
          <a:extLst>
            <a:ext uri="{FF2B5EF4-FFF2-40B4-BE49-F238E27FC236}">
              <a16:creationId xmlns:a16="http://schemas.microsoft.com/office/drawing/2014/main" id="{E9E4EBA7-AF2F-4547-B4FF-2D105CC3A269}"/>
            </a:ext>
          </a:extLst>
        </xdr:cNvPr>
        <xdr:cNvPicPr>
          <a:picLocks noChangeAspect="1"/>
        </xdr:cNvPicPr>
      </xdr:nvPicPr>
      <xdr:blipFill>
        <a:blip xmlns:r="http://schemas.openxmlformats.org/officeDocument/2006/relationships" r:embed="rId8"/>
        <a:stretch>
          <a:fillRect/>
        </a:stretch>
      </xdr:blipFill>
      <xdr:spPr>
        <a:xfrm>
          <a:off x="3733138" y="1390807"/>
          <a:ext cx="2329731" cy="871338"/>
        </a:xfrm>
        <a:prstGeom prst="rect">
          <a:avLst/>
        </a:prstGeom>
      </xdr:spPr>
    </xdr:pic>
    <xdr:clientData/>
  </xdr:twoCellAnchor>
  <xdr:twoCellAnchor editAs="oneCell">
    <xdr:from>
      <xdr:col>2</xdr:col>
      <xdr:colOff>232575</xdr:colOff>
      <xdr:row>5</xdr:row>
      <xdr:rowOff>34097</xdr:rowOff>
    </xdr:from>
    <xdr:to>
      <xdr:col>2</xdr:col>
      <xdr:colOff>2494722</xdr:colOff>
      <xdr:row>5</xdr:row>
      <xdr:rowOff>1027526</xdr:rowOff>
    </xdr:to>
    <xdr:pic>
      <xdr:nvPicPr>
        <xdr:cNvPr id="32" name="Imagen 31">
          <a:extLst>
            <a:ext uri="{FF2B5EF4-FFF2-40B4-BE49-F238E27FC236}">
              <a16:creationId xmlns:a16="http://schemas.microsoft.com/office/drawing/2014/main" id="{5A57C273-A9D1-4BA9-ADBC-2D25C01B6A6B}"/>
            </a:ext>
          </a:extLst>
        </xdr:cNvPr>
        <xdr:cNvPicPr>
          <a:picLocks noChangeAspect="1"/>
        </xdr:cNvPicPr>
      </xdr:nvPicPr>
      <xdr:blipFill>
        <a:blip xmlns:r="http://schemas.openxmlformats.org/officeDocument/2006/relationships" r:embed="rId7"/>
        <a:stretch>
          <a:fillRect/>
        </a:stretch>
      </xdr:blipFill>
      <xdr:spPr>
        <a:xfrm>
          <a:off x="3770905" y="2389671"/>
          <a:ext cx="2262147" cy="993429"/>
        </a:xfrm>
        <a:prstGeom prst="rect">
          <a:avLst/>
        </a:prstGeom>
      </xdr:spPr>
    </xdr:pic>
    <xdr:clientData/>
  </xdr:twoCellAnchor>
  <xdr:twoCellAnchor editAs="oneCell">
    <xdr:from>
      <xdr:col>2</xdr:col>
      <xdr:colOff>259839</xdr:colOff>
      <xdr:row>14</xdr:row>
      <xdr:rowOff>20183</xdr:rowOff>
    </xdr:from>
    <xdr:to>
      <xdr:col>2</xdr:col>
      <xdr:colOff>2773017</xdr:colOff>
      <xdr:row>14</xdr:row>
      <xdr:rowOff>1114885</xdr:rowOff>
    </xdr:to>
    <xdr:pic>
      <xdr:nvPicPr>
        <xdr:cNvPr id="34" name="Imagen 33">
          <a:extLst>
            <a:ext uri="{FF2B5EF4-FFF2-40B4-BE49-F238E27FC236}">
              <a16:creationId xmlns:a16="http://schemas.microsoft.com/office/drawing/2014/main" id="{83480089-F033-4E2E-88ED-3110992E4038}"/>
            </a:ext>
          </a:extLst>
        </xdr:cNvPr>
        <xdr:cNvPicPr>
          <a:picLocks noChangeAspect="1"/>
        </xdr:cNvPicPr>
      </xdr:nvPicPr>
      <xdr:blipFill>
        <a:blip xmlns:r="http://schemas.openxmlformats.org/officeDocument/2006/relationships" r:embed="rId9"/>
        <a:stretch>
          <a:fillRect/>
        </a:stretch>
      </xdr:blipFill>
      <xdr:spPr>
        <a:xfrm>
          <a:off x="3708718" y="10366818"/>
          <a:ext cx="2513178" cy="1094702"/>
        </a:xfrm>
        <a:prstGeom prst="rect">
          <a:avLst/>
        </a:prstGeom>
      </xdr:spPr>
    </xdr:pic>
    <xdr:clientData/>
  </xdr:twoCellAnchor>
  <xdr:twoCellAnchor editAs="oneCell">
    <xdr:from>
      <xdr:col>2</xdr:col>
      <xdr:colOff>63895</xdr:colOff>
      <xdr:row>15</xdr:row>
      <xdr:rowOff>39756</xdr:rowOff>
    </xdr:from>
    <xdr:to>
      <xdr:col>2</xdr:col>
      <xdr:colOff>2916365</xdr:colOff>
      <xdr:row>15</xdr:row>
      <xdr:rowOff>1103382</xdr:rowOff>
    </xdr:to>
    <xdr:pic>
      <xdr:nvPicPr>
        <xdr:cNvPr id="35" name="Imagen 34">
          <a:extLst>
            <a:ext uri="{FF2B5EF4-FFF2-40B4-BE49-F238E27FC236}">
              <a16:creationId xmlns:a16="http://schemas.microsoft.com/office/drawing/2014/main" id="{AABB942A-A715-4CBF-AEF3-B6EC75F468FB}"/>
            </a:ext>
          </a:extLst>
        </xdr:cNvPr>
        <xdr:cNvPicPr>
          <a:picLocks noChangeAspect="1"/>
        </xdr:cNvPicPr>
      </xdr:nvPicPr>
      <xdr:blipFill>
        <a:blip xmlns:r="http://schemas.openxmlformats.org/officeDocument/2006/relationships" r:embed="rId10"/>
        <a:stretch>
          <a:fillRect/>
        </a:stretch>
      </xdr:blipFill>
      <xdr:spPr>
        <a:xfrm>
          <a:off x="3145025" y="11509512"/>
          <a:ext cx="2852470" cy="1063626"/>
        </a:xfrm>
        <a:prstGeom prst="rect">
          <a:avLst/>
        </a:prstGeom>
      </xdr:spPr>
    </xdr:pic>
    <xdr:clientData/>
  </xdr:twoCellAnchor>
  <xdr:twoCellAnchor editAs="oneCell">
    <xdr:from>
      <xdr:col>2</xdr:col>
      <xdr:colOff>103186</xdr:colOff>
      <xdr:row>11</xdr:row>
      <xdr:rowOff>34291</xdr:rowOff>
    </xdr:from>
    <xdr:to>
      <xdr:col>2</xdr:col>
      <xdr:colOff>2885135</xdr:colOff>
      <xdr:row>11</xdr:row>
      <xdr:rowOff>1135062</xdr:rowOff>
    </xdr:to>
    <xdr:pic>
      <xdr:nvPicPr>
        <xdr:cNvPr id="3" name="Imagen 2">
          <a:extLst>
            <a:ext uri="{FF2B5EF4-FFF2-40B4-BE49-F238E27FC236}">
              <a16:creationId xmlns:a16="http://schemas.microsoft.com/office/drawing/2014/main" id="{B8356752-9433-8299-295B-30A66A6BF3C0}"/>
            </a:ext>
          </a:extLst>
        </xdr:cNvPr>
        <xdr:cNvPicPr>
          <a:picLocks noChangeAspect="1"/>
        </xdr:cNvPicPr>
      </xdr:nvPicPr>
      <xdr:blipFill>
        <a:blip xmlns:r="http://schemas.openxmlformats.org/officeDocument/2006/relationships" r:embed="rId11"/>
        <a:stretch>
          <a:fillRect/>
        </a:stretch>
      </xdr:blipFill>
      <xdr:spPr>
        <a:xfrm>
          <a:off x="3238499" y="7820979"/>
          <a:ext cx="2781949" cy="11007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485032</xdr:colOff>
      <xdr:row>1</xdr:row>
      <xdr:rowOff>71559</xdr:rowOff>
    </xdr:from>
    <xdr:to>
      <xdr:col>5</xdr:col>
      <xdr:colOff>480491</xdr:colOff>
      <xdr:row>1</xdr:row>
      <xdr:rowOff>568764</xdr:rowOff>
    </xdr:to>
    <xdr:pic>
      <xdr:nvPicPr>
        <xdr:cNvPr id="2" name="Imagen 1">
          <a:extLst>
            <a:ext uri="{FF2B5EF4-FFF2-40B4-BE49-F238E27FC236}">
              <a16:creationId xmlns:a16="http://schemas.microsoft.com/office/drawing/2014/main" id="{01562709-9D4F-4059-9D5B-CC9A8B434339}"/>
            </a:ext>
          </a:extLst>
        </xdr:cNvPr>
        <xdr:cNvPicPr>
          <a:picLocks noChangeAspect="1"/>
        </xdr:cNvPicPr>
      </xdr:nvPicPr>
      <xdr:blipFill rotWithShape="1">
        <a:blip xmlns:r="http://schemas.openxmlformats.org/officeDocument/2006/relationships" r:embed="rId1"/>
        <a:srcRect l="12737"/>
        <a:stretch/>
      </xdr:blipFill>
      <xdr:spPr bwMode="auto">
        <a:xfrm>
          <a:off x="9559182" y="338259"/>
          <a:ext cx="1639543"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480491</xdr:colOff>
      <xdr:row>1</xdr:row>
      <xdr:rowOff>568764</xdr:rowOff>
    </xdr:to>
    <xdr:pic>
      <xdr:nvPicPr>
        <xdr:cNvPr id="3" name="Imagen 2">
          <a:extLst>
            <a:ext uri="{FF2B5EF4-FFF2-40B4-BE49-F238E27FC236}">
              <a16:creationId xmlns:a16="http://schemas.microsoft.com/office/drawing/2014/main" id="{69EFD366-D6AF-41F0-99DF-75D772112B03}"/>
            </a:ext>
          </a:extLst>
        </xdr:cNvPr>
        <xdr:cNvPicPr>
          <a:picLocks noChangeAspect="1"/>
        </xdr:cNvPicPr>
      </xdr:nvPicPr>
      <xdr:blipFill rotWithShape="1">
        <a:blip xmlns:r="http://schemas.openxmlformats.org/officeDocument/2006/relationships" r:embed="rId1"/>
        <a:srcRect l="12737"/>
        <a:stretch/>
      </xdr:blipFill>
      <xdr:spPr bwMode="auto">
        <a:xfrm>
          <a:off x="9559182" y="338259"/>
          <a:ext cx="1639543"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139809</xdr:colOff>
      <xdr:row>5</xdr:row>
      <xdr:rowOff>98827</xdr:rowOff>
    </xdr:from>
    <xdr:to>
      <xdr:col>1</xdr:col>
      <xdr:colOff>2287042</xdr:colOff>
      <xdr:row>5</xdr:row>
      <xdr:rowOff>901909</xdr:rowOff>
    </xdr:to>
    <xdr:pic>
      <xdr:nvPicPr>
        <xdr:cNvPr id="4" name="Imagen 3">
          <a:extLst>
            <a:ext uri="{FF2B5EF4-FFF2-40B4-BE49-F238E27FC236}">
              <a16:creationId xmlns:a16="http://schemas.microsoft.com/office/drawing/2014/main" id="{DB553E48-8D31-40F5-AD67-7119C095D3A7}"/>
            </a:ext>
          </a:extLst>
        </xdr:cNvPr>
        <xdr:cNvPicPr>
          <a:picLocks noChangeAspect="1"/>
        </xdr:cNvPicPr>
      </xdr:nvPicPr>
      <xdr:blipFill>
        <a:blip xmlns:r="http://schemas.openxmlformats.org/officeDocument/2006/relationships" r:embed="rId2"/>
        <a:stretch>
          <a:fillRect/>
        </a:stretch>
      </xdr:blipFill>
      <xdr:spPr>
        <a:xfrm>
          <a:off x="1838434" y="1781577"/>
          <a:ext cx="2147233" cy="8030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485032</xdr:colOff>
      <xdr:row>1</xdr:row>
      <xdr:rowOff>71559</xdr:rowOff>
    </xdr:from>
    <xdr:to>
      <xdr:col>5</xdr:col>
      <xdr:colOff>1050764</xdr:colOff>
      <xdr:row>1</xdr:row>
      <xdr:rowOff>568764</xdr:rowOff>
    </xdr:to>
    <xdr:pic>
      <xdr:nvPicPr>
        <xdr:cNvPr id="2" name="Imagen 1">
          <a:extLst>
            <a:ext uri="{FF2B5EF4-FFF2-40B4-BE49-F238E27FC236}">
              <a16:creationId xmlns:a16="http://schemas.microsoft.com/office/drawing/2014/main" id="{79FA6FD8-A621-44AC-9A3C-F845862A9241}"/>
            </a:ext>
          </a:extLst>
        </xdr:cNvPr>
        <xdr:cNvPicPr>
          <a:picLocks noChangeAspect="1"/>
        </xdr:cNvPicPr>
      </xdr:nvPicPr>
      <xdr:blipFill rotWithShape="1">
        <a:blip xmlns:r="http://schemas.openxmlformats.org/officeDocument/2006/relationships" r:embed="rId1"/>
        <a:srcRect l="12737"/>
        <a:stretch/>
      </xdr:blipFill>
      <xdr:spPr bwMode="auto">
        <a:xfrm>
          <a:off x="11095882" y="338259"/>
          <a:ext cx="1632532"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1050764</xdr:colOff>
      <xdr:row>1</xdr:row>
      <xdr:rowOff>568764</xdr:rowOff>
    </xdr:to>
    <xdr:pic>
      <xdr:nvPicPr>
        <xdr:cNvPr id="3" name="Imagen 2">
          <a:extLst>
            <a:ext uri="{FF2B5EF4-FFF2-40B4-BE49-F238E27FC236}">
              <a16:creationId xmlns:a16="http://schemas.microsoft.com/office/drawing/2014/main" id="{D2575457-EEF0-47A9-AAF1-C08C4D45A844}"/>
            </a:ext>
          </a:extLst>
        </xdr:cNvPr>
        <xdr:cNvPicPr>
          <a:picLocks noChangeAspect="1"/>
        </xdr:cNvPicPr>
      </xdr:nvPicPr>
      <xdr:blipFill rotWithShape="1">
        <a:blip xmlns:r="http://schemas.openxmlformats.org/officeDocument/2006/relationships" r:embed="rId1"/>
        <a:srcRect l="12737"/>
        <a:stretch/>
      </xdr:blipFill>
      <xdr:spPr bwMode="auto">
        <a:xfrm>
          <a:off x="11095882" y="338259"/>
          <a:ext cx="1632532"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1048829</xdr:colOff>
      <xdr:row>1</xdr:row>
      <xdr:rowOff>568764</xdr:rowOff>
    </xdr:to>
    <xdr:pic>
      <xdr:nvPicPr>
        <xdr:cNvPr id="4" name="Imagen 3">
          <a:extLst>
            <a:ext uri="{FF2B5EF4-FFF2-40B4-BE49-F238E27FC236}">
              <a16:creationId xmlns:a16="http://schemas.microsoft.com/office/drawing/2014/main" id="{45CFC9D0-03B7-48E2-943B-065EA2511908}"/>
            </a:ext>
          </a:extLst>
        </xdr:cNvPr>
        <xdr:cNvPicPr>
          <a:picLocks noChangeAspect="1"/>
        </xdr:cNvPicPr>
      </xdr:nvPicPr>
      <xdr:blipFill rotWithShape="1">
        <a:blip xmlns:r="http://schemas.openxmlformats.org/officeDocument/2006/relationships" r:embed="rId1"/>
        <a:srcRect l="12737"/>
        <a:stretch/>
      </xdr:blipFill>
      <xdr:spPr bwMode="auto">
        <a:xfrm>
          <a:off x="11095882" y="338259"/>
          <a:ext cx="1630597"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1048829</xdr:colOff>
      <xdr:row>1</xdr:row>
      <xdr:rowOff>568764</xdr:rowOff>
    </xdr:to>
    <xdr:pic>
      <xdr:nvPicPr>
        <xdr:cNvPr id="5" name="Imagen 4">
          <a:extLst>
            <a:ext uri="{FF2B5EF4-FFF2-40B4-BE49-F238E27FC236}">
              <a16:creationId xmlns:a16="http://schemas.microsoft.com/office/drawing/2014/main" id="{5831F914-1FFD-4DD3-91C4-C26A38B07C2D}"/>
            </a:ext>
          </a:extLst>
        </xdr:cNvPr>
        <xdr:cNvPicPr>
          <a:picLocks noChangeAspect="1"/>
        </xdr:cNvPicPr>
      </xdr:nvPicPr>
      <xdr:blipFill rotWithShape="1">
        <a:blip xmlns:r="http://schemas.openxmlformats.org/officeDocument/2006/relationships" r:embed="rId1"/>
        <a:srcRect l="12737"/>
        <a:stretch/>
      </xdr:blipFill>
      <xdr:spPr bwMode="auto">
        <a:xfrm>
          <a:off x="11095882" y="338259"/>
          <a:ext cx="1630597"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153020</xdr:colOff>
      <xdr:row>5</xdr:row>
      <xdr:rowOff>30432</xdr:rowOff>
    </xdr:from>
    <xdr:to>
      <xdr:col>1</xdr:col>
      <xdr:colOff>2211690</xdr:colOff>
      <xdr:row>5</xdr:row>
      <xdr:rowOff>933946</xdr:rowOff>
    </xdr:to>
    <xdr:pic>
      <xdr:nvPicPr>
        <xdr:cNvPr id="6" name="Imagen 5">
          <a:extLst>
            <a:ext uri="{FF2B5EF4-FFF2-40B4-BE49-F238E27FC236}">
              <a16:creationId xmlns:a16="http://schemas.microsoft.com/office/drawing/2014/main" id="{08B6346B-BE1C-412B-949C-DA6B6C7A6176}"/>
            </a:ext>
          </a:extLst>
        </xdr:cNvPr>
        <xdr:cNvPicPr>
          <a:picLocks noChangeAspect="1"/>
        </xdr:cNvPicPr>
      </xdr:nvPicPr>
      <xdr:blipFill>
        <a:blip xmlns:r="http://schemas.openxmlformats.org/officeDocument/2006/relationships" r:embed="rId2"/>
        <a:stretch>
          <a:fillRect/>
        </a:stretch>
      </xdr:blipFill>
      <xdr:spPr>
        <a:xfrm>
          <a:off x="1923083" y="1713182"/>
          <a:ext cx="2058670" cy="9035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485032</xdr:colOff>
      <xdr:row>1</xdr:row>
      <xdr:rowOff>71559</xdr:rowOff>
    </xdr:from>
    <xdr:to>
      <xdr:col>5</xdr:col>
      <xdr:colOff>413460</xdr:colOff>
      <xdr:row>1</xdr:row>
      <xdr:rowOff>558604</xdr:rowOff>
    </xdr:to>
    <xdr:pic>
      <xdr:nvPicPr>
        <xdr:cNvPr id="2" name="Imagen 1">
          <a:extLst>
            <a:ext uri="{FF2B5EF4-FFF2-40B4-BE49-F238E27FC236}">
              <a16:creationId xmlns:a16="http://schemas.microsoft.com/office/drawing/2014/main" id="{E5A29B57-D81D-4673-AEEA-D3E297B6DB98}"/>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57216" cy="4870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413460</xdr:colOff>
      <xdr:row>1</xdr:row>
      <xdr:rowOff>558604</xdr:rowOff>
    </xdr:to>
    <xdr:pic>
      <xdr:nvPicPr>
        <xdr:cNvPr id="3" name="Imagen 2">
          <a:extLst>
            <a:ext uri="{FF2B5EF4-FFF2-40B4-BE49-F238E27FC236}">
              <a16:creationId xmlns:a16="http://schemas.microsoft.com/office/drawing/2014/main" id="{11A8B330-82CD-4732-A924-839A17636377}"/>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57216" cy="4870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403298</xdr:colOff>
      <xdr:row>1</xdr:row>
      <xdr:rowOff>568764</xdr:rowOff>
    </xdr:to>
    <xdr:pic>
      <xdr:nvPicPr>
        <xdr:cNvPr id="4" name="Imagen 3">
          <a:extLst>
            <a:ext uri="{FF2B5EF4-FFF2-40B4-BE49-F238E27FC236}">
              <a16:creationId xmlns:a16="http://schemas.microsoft.com/office/drawing/2014/main" id="{AF899D6C-774F-48D4-B199-F82F8FBFBFF9}"/>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47054"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403298</xdr:colOff>
      <xdr:row>1</xdr:row>
      <xdr:rowOff>568764</xdr:rowOff>
    </xdr:to>
    <xdr:pic>
      <xdr:nvPicPr>
        <xdr:cNvPr id="5" name="Imagen 4">
          <a:extLst>
            <a:ext uri="{FF2B5EF4-FFF2-40B4-BE49-F238E27FC236}">
              <a16:creationId xmlns:a16="http://schemas.microsoft.com/office/drawing/2014/main" id="{C89FD746-A818-465A-8FB6-107F183934DD}"/>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47054"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299692</xdr:colOff>
      <xdr:row>5</xdr:row>
      <xdr:rowOff>110988</xdr:rowOff>
    </xdr:from>
    <xdr:to>
      <xdr:col>1</xdr:col>
      <xdr:colOff>2453943</xdr:colOff>
      <xdr:row>5</xdr:row>
      <xdr:rowOff>865873</xdr:rowOff>
    </xdr:to>
    <xdr:pic>
      <xdr:nvPicPr>
        <xdr:cNvPr id="6" name="Imagem 37">
          <a:extLst>
            <a:ext uri="{FF2B5EF4-FFF2-40B4-BE49-F238E27FC236}">
              <a16:creationId xmlns:a16="http://schemas.microsoft.com/office/drawing/2014/main" id="{C51C437C-F5E0-49CD-ADDF-1ECF376660FE}"/>
            </a:ext>
          </a:extLst>
        </xdr:cNvPr>
        <xdr:cNvPicPr>
          <a:picLocks noChangeAspect="1"/>
        </xdr:cNvPicPr>
      </xdr:nvPicPr>
      <xdr:blipFill rotWithShape="1">
        <a:blip xmlns:r="http://schemas.openxmlformats.org/officeDocument/2006/relationships" r:embed="rId2"/>
        <a:srcRect b="6369"/>
        <a:stretch/>
      </xdr:blipFill>
      <xdr:spPr bwMode="auto">
        <a:xfrm>
          <a:off x="2188817" y="1817551"/>
          <a:ext cx="2154251" cy="7548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396396</xdr:colOff>
      <xdr:row>1</xdr:row>
      <xdr:rowOff>568764</xdr:rowOff>
    </xdr:to>
    <xdr:pic>
      <xdr:nvPicPr>
        <xdr:cNvPr id="7" name="Imagen 6">
          <a:extLst>
            <a:ext uri="{FF2B5EF4-FFF2-40B4-BE49-F238E27FC236}">
              <a16:creationId xmlns:a16="http://schemas.microsoft.com/office/drawing/2014/main" id="{D407E2C5-5D3F-4C98-9B58-9D8F60F83EB8}"/>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40152"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396396</xdr:colOff>
      <xdr:row>1</xdr:row>
      <xdr:rowOff>568764</xdr:rowOff>
    </xdr:to>
    <xdr:pic>
      <xdr:nvPicPr>
        <xdr:cNvPr id="8" name="Imagen 7">
          <a:extLst>
            <a:ext uri="{FF2B5EF4-FFF2-40B4-BE49-F238E27FC236}">
              <a16:creationId xmlns:a16="http://schemas.microsoft.com/office/drawing/2014/main" id="{978A9A54-5F52-45A8-A546-507222349A44}"/>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40152"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390651</xdr:colOff>
      <xdr:row>1</xdr:row>
      <xdr:rowOff>568764</xdr:rowOff>
    </xdr:to>
    <xdr:pic>
      <xdr:nvPicPr>
        <xdr:cNvPr id="9" name="Imagen 8">
          <a:extLst>
            <a:ext uri="{FF2B5EF4-FFF2-40B4-BE49-F238E27FC236}">
              <a16:creationId xmlns:a16="http://schemas.microsoft.com/office/drawing/2014/main" id="{5D044CDE-2D46-41B5-9229-D875733B09EF}"/>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34407"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390651</xdr:colOff>
      <xdr:row>1</xdr:row>
      <xdr:rowOff>568764</xdr:rowOff>
    </xdr:to>
    <xdr:pic>
      <xdr:nvPicPr>
        <xdr:cNvPr id="10" name="Imagen 9">
          <a:extLst>
            <a:ext uri="{FF2B5EF4-FFF2-40B4-BE49-F238E27FC236}">
              <a16:creationId xmlns:a16="http://schemas.microsoft.com/office/drawing/2014/main" id="{EBD3C6D2-33F7-4A2D-8253-77A3747A231D}"/>
            </a:ext>
          </a:extLst>
        </xdr:cNvPr>
        <xdr:cNvPicPr>
          <a:picLocks noChangeAspect="1"/>
        </xdr:cNvPicPr>
      </xdr:nvPicPr>
      <xdr:blipFill rotWithShape="1">
        <a:blip xmlns:r="http://schemas.openxmlformats.org/officeDocument/2006/relationships" r:embed="rId1"/>
        <a:srcRect l="12737"/>
        <a:stretch/>
      </xdr:blipFill>
      <xdr:spPr bwMode="auto">
        <a:xfrm>
          <a:off x="9571882" y="338259"/>
          <a:ext cx="1634407" cy="49720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485032</xdr:colOff>
      <xdr:row>1</xdr:row>
      <xdr:rowOff>71559</xdr:rowOff>
    </xdr:from>
    <xdr:to>
      <xdr:col>5</xdr:col>
      <xdr:colOff>1034751</xdr:colOff>
      <xdr:row>1</xdr:row>
      <xdr:rowOff>558604</xdr:rowOff>
    </xdr:to>
    <xdr:pic>
      <xdr:nvPicPr>
        <xdr:cNvPr id="2" name="Imagen 1">
          <a:extLst>
            <a:ext uri="{FF2B5EF4-FFF2-40B4-BE49-F238E27FC236}">
              <a16:creationId xmlns:a16="http://schemas.microsoft.com/office/drawing/2014/main" id="{41395935-E750-418C-BF08-68E4950FD6BD}"/>
            </a:ext>
          </a:extLst>
        </xdr:cNvPr>
        <xdr:cNvPicPr>
          <a:picLocks noChangeAspect="1"/>
        </xdr:cNvPicPr>
      </xdr:nvPicPr>
      <xdr:blipFill rotWithShape="1">
        <a:blip xmlns:r="http://schemas.openxmlformats.org/officeDocument/2006/relationships" r:embed="rId1"/>
        <a:srcRect l="12737"/>
        <a:stretch/>
      </xdr:blipFill>
      <xdr:spPr bwMode="auto">
        <a:xfrm>
          <a:off x="10168782" y="338259"/>
          <a:ext cx="1654619" cy="4870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1034751</xdr:colOff>
      <xdr:row>1</xdr:row>
      <xdr:rowOff>558604</xdr:rowOff>
    </xdr:to>
    <xdr:pic>
      <xdr:nvPicPr>
        <xdr:cNvPr id="3" name="Imagen 2">
          <a:extLst>
            <a:ext uri="{FF2B5EF4-FFF2-40B4-BE49-F238E27FC236}">
              <a16:creationId xmlns:a16="http://schemas.microsoft.com/office/drawing/2014/main" id="{78622F91-B064-475D-A688-B7A2CF83D1D0}"/>
            </a:ext>
          </a:extLst>
        </xdr:cNvPr>
        <xdr:cNvPicPr>
          <a:picLocks noChangeAspect="1"/>
        </xdr:cNvPicPr>
      </xdr:nvPicPr>
      <xdr:blipFill rotWithShape="1">
        <a:blip xmlns:r="http://schemas.openxmlformats.org/officeDocument/2006/relationships" r:embed="rId1"/>
        <a:srcRect l="12737"/>
        <a:stretch/>
      </xdr:blipFill>
      <xdr:spPr bwMode="auto">
        <a:xfrm>
          <a:off x="10168782" y="338259"/>
          <a:ext cx="1654619" cy="4870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1021938</xdr:colOff>
      <xdr:row>1</xdr:row>
      <xdr:rowOff>568764</xdr:rowOff>
    </xdr:to>
    <xdr:pic>
      <xdr:nvPicPr>
        <xdr:cNvPr id="4" name="Imagen 3">
          <a:extLst>
            <a:ext uri="{FF2B5EF4-FFF2-40B4-BE49-F238E27FC236}">
              <a16:creationId xmlns:a16="http://schemas.microsoft.com/office/drawing/2014/main" id="{543FBDB4-92A5-4303-A6EF-95B1846706E5}"/>
            </a:ext>
          </a:extLst>
        </xdr:cNvPr>
        <xdr:cNvPicPr>
          <a:picLocks noChangeAspect="1"/>
        </xdr:cNvPicPr>
      </xdr:nvPicPr>
      <xdr:blipFill rotWithShape="1">
        <a:blip xmlns:r="http://schemas.openxmlformats.org/officeDocument/2006/relationships" r:embed="rId1"/>
        <a:srcRect l="12737"/>
        <a:stretch/>
      </xdr:blipFill>
      <xdr:spPr bwMode="auto">
        <a:xfrm>
          <a:off x="10168782" y="338259"/>
          <a:ext cx="1641806"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1021938</xdr:colOff>
      <xdr:row>1</xdr:row>
      <xdr:rowOff>568764</xdr:rowOff>
    </xdr:to>
    <xdr:pic>
      <xdr:nvPicPr>
        <xdr:cNvPr id="5" name="Imagen 4">
          <a:extLst>
            <a:ext uri="{FF2B5EF4-FFF2-40B4-BE49-F238E27FC236}">
              <a16:creationId xmlns:a16="http://schemas.microsoft.com/office/drawing/2014/main" id="{379D6647-4C70-4857-9B62-AA705BB69BE8}"/>
            </a:ext>
          </a:extLst>
        </xdr:cNvPr>
        <xdr:cNvPicPr>
          <a:picLocks noChangeAspect="1"/>
        </xdr:cNvPicPr>
      </xdr:nvPicPr>
      <xdr:blipFill rotWithShape="1">
        <a:blip xmlns:r="http://schemas.openxmlformats.org/officeDocument/2006/relationships" r:embed="rId1"/>
        <a:srcRect l="12737"/>
        <a:stretch/>
      </xdr:blipFill>
      <xdr:spPr bwMode="auto">
        <a:xfrm>
          <a:off x="10168782" y="338259"/>
          <a:ext cx="1641806"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176699</xdr:colOff>
      <xdr:row>5</xdr:row>
      <xdr:rowOff>28006</xdr:rowOff>
    </xdr:from>
    <xdr:to>
      <xdr:col>1</xdr:col>
      <xdr:colOff>2326091</xdr:colOff>
      <xdr:row>5</xdr:row>
      <xdr:rowOff>910875</xdr:rowOff>
    </xdr:to>
    <xdr:pic>
      <xdr:nvPicPr>
        <xdr:cNvPr id="6" name="Imagen 5">
          <a:extLst>
            <a:ext uri="{FF2B5EF4-FFF2-40B4-BE49-F238E27FC236}">
              <a16:creationId xmlns:a16="http://schemas.microsoft.com/office/drawing/2014/main" id="{1162D9D9-402D-4B91-8980-52D22ACDA5A7}"/>
            </a:ext>
          </a:extLst>
        </xdr:cNvPr>
        <xdr:cNvPicPr>
          <a:picLocks noChangeAspect="1"/>
        </xdr:cNvPicPr>
      </xdr:nvPicPr>
      <xdr:blipFill>
        <a:blip xmlns:r="http://schemas.openxmlformats.org/officeDocument/2006/relationships" r:embed="rId2"/>
        <a:stretch>
          <a:fillRect/>
        </a:stretch>
      </xdr:blipFill>
      <xdr:spPr>
        <a:xfrm>
          <a:off x="2065824" y="1734569"/>
          <a:ext cx="2149392" cy="8828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306127</xdr:colOff>
      <xdr:row>1</xdr:row>
      <xdr:rowOff>61620</xdr:rowOff>
    </xdr:from>
    <xdr:to>
      <xdr:col>5</xdr:col>
      <xdr:colOff>778099</xdr:colOff>
      <xdr:row>1</xdr:row>
      <xdr:rowOff>558825</xdr:rowOff>
    </xdr:to>
    <xdr:pic>
      <xdr:nvPicPr>
        <xdr:cNvPr id="2" name="Imagen 1">
          <a:extLst>
            <a:ext uri="{FF2B5EF4-FFF2-40B4-BE49-F238E27FC236}">
              <a16:creationId xmlns:a16="http://schemas.microsoft.com/office/drawing/2014/main" id="{99C0DF3F-D286-46E7-BD5E-6BE5A8065965}"/>
            </a:ext>
          </a:extLst>
        </xdr:cNvPr>
        <xdr:cNvPicPr>
          <a:picLocks noChangeAspect="1"/>
        </xdr:cNvPicPr>
      </xdr:nvPicPr>
      <xdr:blipFill rotWithShape="1">
        <a:blip xmlns:r="http://schemas.openxmlformats.org/officeDocument/2006/relationships" r:embed="rId1"/>
        <a:srcRect l="12737"/>
        <a:stretch/>
      </xdr:blipFill>
      <xdr:spPr bwMode="auto">
        <a:xfrm>
          <a:off x="10447077" y="328320"/>
          <a:ext cx="1634022"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224947</xdr:colOff>
      <xdr:row>5</xdr:row>
      <xdr:rowOff>88349</xdr:rowOff>
    </xdr:from>
    <xdr:to>
      <xdr:col>1</xdr:col>
      <xdr:colOff>2406438</xdr:colOff>
      <xdr:row>5</xdr:row>
      <xdr:rowOff>870245</xdr:rowOff>
    </xdr:to>
    <xdr:pic>
      <xdr:nvPicPr>
        <xdr:cNvPr id="3" name="Imagen 2">
          <a:extLst>
            <a:ext uri="{FF2B5EF4-FFF2-40B4-BE49-F238E27FC236}">
              <a16:creationId xmlns:a16="http://schemas.microsoft.com/office/drawing/2014/main" id="{84D8324D-BED6-4FC5-8B09-DB50CD98F1B0}"/>
            </a:ext>
          </a:extLst>
        </xdr:cNvPr>
        <xdr:cNvPicPr>
          <a:picLocks noChangeAspect="1"/>
        </xdr:cNvPicPr>
      </xdr:nvPicPr>
      <xdr:blipFill>
        <a:blip xmlns:r="http://schemas.openxmlformats.org/officeDocument/2006/relationships" r:embed="rId2"/>
        <a:stretch>
          <a:fillRect/>
        </a:stretch>
      </xdr:blipFill>
      <xdr:spPr>
        <a:xfrm>
          <a:off x="2114072" y="1794912"/>
          <a:ext cx="2181491" cy="7818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485032</xdr:colOff>
      <xdr:row>1</xdr:row>
      <xdr:rowOff>71559</xdr:rowOff>
    </xdr:from>
    <xdr:to>
      <xdr:col>5</xdr:col>
      <xdr:colOff>1032157</xdr:colOff>
      <xdr:row>1</xdr:row>
      <xdr:rowOff>568764</xdr:rowOff>
    </xdr:to>
    <xdr:pic>
      <xdr:nvPicPr>
        <xdr:cNvPr id="2" name="Imagen 1">
          <a:extLst>
            <a:ext uri="{FF2B5EF4-FFF2-40B4-BE49-F238E27FC236}">
              <a16:creationId xmlns:a16="http://schemas.microsoft.com/office/drawing/2014/main" id="{3C815EC7-2BC7-4185-A709-6A82374D8988}"/>
            </a:ext>
          </a:extLst>
        </xdr:cNvPr>
        <xdr:cNvPicPr>
          <a:picLocks noChangeAspect="1"/>
        </xdr:cNvPicPr>
      </xdr:nvPicPr>
      <xdr:blipFill rotWithShape="1">
        <a:blip xmlns:r="http://schemas.openxmlformats.org/officeDocument/2006/relationships" r:embed="rId1"/>
        <a:srcRect l="12737"/>
        <a:stretch/>
      </xdr:blipFill>
      <xdr:spPr bwMode="auto">
        <a:xfrm>
          <a:off x="10137032" y="338259"/>
          <a:ext cx="1632975"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1032157</xdr:colOff>
      <xdr:row>1</xdr:row>
      <xdr:rowOff>568764</xdr:rowOff>
    </xdr:to>
    <xdr:pic>
      <xdr:nvPicPr>
        <xdr:cNvPr id="3" name="Imagen 2">
          <a:extLst>
            <a:ext uri="{FF2B5EF4-FFF2-40B4-BE49-F238E27FC236}">
              <a16:creationId xmlns:a16="http://schemas.microsoft.com/office/drawing/2014/main" id="{175F37D9-EE5D-4F9D-BE81-02F9A1BD0B0C}"/>
            </a:ext>
          </a:extLst>
        </xdr:cNvPr>
        <xdr:cNvPicPr>
          <a:picLocks noChangeAspect="1"/>
        </xdr:cNvPicPr>
      </xdr:nvPicPr>
      <xdr:blipFill rotWithShape="1">
        <a:blip xmlns:r="http://schemas.openxmlformats.org/officeDocument/2006/relationships" r:embed="rId1"/>
        <a:srcRect l="12737"/>
        <a:stretch/>
      </xdr:blipFill>
      <xdr:spPr bwMode="auto">
        <a:xfrm>
          <a:off x="10137032" y="338259"/>
          <a:ext cx="1632975"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1031492</xdr:colOff>
      <xdr:row>1</xdr:row>
      <xdr:rowOff>568764</xdr:rowOff>
    </xdr:to>
    <xdr:pic>
      <xdr:nvPicPr>
        <xdr:cNvPr id="4" name="Imagen 3">
          <a:extLst>
            <a:ext uri="{FF2B5EF4-FFF2-40B4-BE49-F238E27FC236}">
              <a16:creationId xmlns:a16="http://schemas.microsoft.com/office/drawing/2014/main" id="{AC471D3A-0950-45A0-BDEC-9507324C376B}"/>
            </a:ext>
          </a:extLst>
        </xdr:cNvPr>
        <xdr:cNvPicPr>
          <a:picLocks noChangeAspect="1"/>
        </xdr:cNvPicPr>
      </xdr:nvPicPr>
      <xdr:blipFill rotWithShape="1">
        <a:blip xmlns:r="http://schemas.openxmlformats.org/officeDocument/2006/relationships" r:embed="rId1"/>
        <a:srcRect l="12737"/>
        <a:stretch/>
      </xdr:blipFill>
      <xdr:spPr bwMode="auto">
        <a:xfrm>
          <a:off x="10137032" y="338259"/>
          <a:ext cx="1632310"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1031492</xdr:colOff>
      <xdr:row>1</xdr:row>
      <xdr:rowOff>568764</xdr:rowOff>
    </xdr:to>
    <xdr:pic>
      <xdr:nvPicPr>
        <xdr:cNvPr id="5" name="Imagen 4">
          <a:extLst>
            <a:ext uri="{FF2B5EF4-FFF2-40B4-BE49-F238E27FC236}">
              <a16:creationId xmlns:a16="http://schemas.microsoft.com/office/drawing/2014/main" id="{9279058B-0D49-43DB-9F72-6306AADB1B8B}"/>
            </a:ext>
          </a:extLst>
        </xdr:cNvPr>
        <xdr:cNvPicPr>
          <a:picLocks noChangeAspect="1"/>
        </xdr:cNvPicPr>
      </xdr:nvPicPr>
      <xdr:blipFill rotWithShape="1">
        <a:blip xmlns:r="http://schemas.openxmlformats.org/officeDocument/2006/relationships" r:embed="rId1"/>
        <a:srcRect l="12737"/>
        <a:stretch/>
      </xdr:blipFill>
      <xdr:spPr bwMode="auto">
        <a:xfrm>
          <a:off x="10137032" y="338259"/>
          <a:ext cx="1632310"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144877</xdr:colOff>
      <xdr:row>5</xdr:row>
      <xdr:rowOff>79513</xdr:rowOff>
    </xdr:from>
    <xdr:to>
      <xdr:col>1</xdr:col>
      <xdr:colOff>2271718</xdr:colOff>
      <xdr:row>5</xdr:row>
      <xdr:rowOff>911402</xdr:rowOff>
    </xdr:to>
    <xdr:pic>
      <xdr:nvPicPr>
        <xdr:cNvPr id="6" name="Imagen 5">
          <a:extLst>
            <a:ext uri="{FF2B5EF4-FFF2-40B4-BE49-F238E27FC236}">
              <a16:creationId xmlns:a16="http://schemas.microsoft.com/office/drawing/2014/main" id="{868BA8A5-F587-473A-99CC-05B1AC4105C0}"/>
            </a:ext>
          </a:extLst>
        </xdr:cNvPr>
        <xdr:cNvPicPr>
          <a:picLocks noChangeAspect="1"/>
        </xdr:cNvPicPr>
      </xdr:nvPicPr>
      <xdr:blipFill>
        <a:blip xmlns:r="http://schemas.openxmlformats.org/officeDocument/2006/relationships" r:embed="rId2"/>
        <a:stretch>
          <a:fillRect/>
        </a:stretch>
      </xdr:blipFill>
      <xdr:spPr>
        <a:xfrm>
          <a:off x="2034002" y="1786076"/>
          <a:ext cx="2126841" cy="83188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485032</xdr:colOff>
      <xdr:row>1</xdr:row>
      <xdr:rowOff>71559</xdr:rowOff>
    </xdr:from>
    <xdr:to>
      <xdr:col>5</xdr:col>
      <xdr:colOff>954792</xdr:colOff>
      <xdr:row>1</xdr:row>
      <xdr:rowOff>568764</xdr:rowOff>
    </xdr:to>
    <xdr:pic>
      <xdr:nvPicPr>
        <xdr:cNvPr id="2" name="Imagen 1">
          <a:extLst>
            <a:ext uri="{FF2B5EF4-FFF2-40B4-BE49-F238E27FC236}">
              <a16:creationId xmlns:a16="http://schemas.microsoft.com/office/drawing/2014/main" id="{5560006C-E1B5-4480-A2CB-45E867DDDC1F}"/>
            </a:ext>
          </a:extLst>
        </xdr:cNvPr>
        <xdr:cNvPicPr>
          <a:picLocks noChangeAspect="1"/>
        </xdr:cNvPicPr>
      </xdr:nvPicPr>
      <xdr:blipFill rotWithShape="1">
        <a:blip xmlns:r="http://schemas.openxmlformats.org/officeDocument/2006/relationships" r:embed="rId1"/>
        <a:srcRect l="12737"/>
        <a:stretch/>
      </xdr:blipFill>
      <xdr:spPr bwMode="auto">
        <a:xfrm>
          <a:off x="11146682" y="338259"/>
          <a:ext cx="1676260"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954792</xdr:colOff>
      <xdr:row>1</xdr:row>
      <xdr:rowOff>568764</xdr:rowOff>
    </xdr:to>
    <xdr:pic>
      <xdr:nvPicPr>
        <xdr:cNvPr id="3" name="Imagen 2">
          <a:extLst>
            <a:ext uri="{FF2B5EF4-FFF2-40B4-BE49-F238E27FC236}">
              <a16:creationId xmlns:a16="http://schemas.microsoft.com/office/drawing/2014/main" id="{114F3B39-F085-4202-B720-86B4C9FF2123}"/>
            </a:ext>
          </a:extLst>
        </xdr:cNvPr>
        <xdr:cNvPicPr>
          <a:picLocks noChangeAspect="1"/>
        </xdr:cNvPicPr>
      </xdr:nvPicPr>
      <xdr:blipFill rotWithShape="1">
        <a:blip xmlns:r="http://schemas.openxmlformats.org/officeDocument/2006/relationships" r:embed="rId1"/>
        <a:srcRect l="12737"/>
        <a:stretch/>
      </xdr:blipFill>
      <xdr:spPr bwMode="auto">
        <a:xfrm>
          <a:off x="11146682" y="338259"/>
          <a:ext cx="1676260"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954127</xdr:colOff>
      <xdr:row>1</xdr:row>
      <xdr:rowOff>568764</xdr:rowOff>
    </xdr:to>
    <xdr:pic>
      <xdr:nvPicPr>
        <xdr:cNvPr id="4" name="Imagen 3">
          <a:extLst>
            <a:ext uri="{FF2B5EF4-FFF2-40B4-BE49-F238E27FC236}">
              <a16:creationId xmlns:a16="http://schemas.microsoft.com/office/drawing/2014/main" id="{BE944102-F30F-4B97-8CF7-5F2AD1A25766}"/>
            </a:ext>
          </a:extLst>
        </xdr:cNvPr>
        <xdr:cNvPicPr>
          <a:picLocks noChangeAspect="1"/>
        </xdr:cNvPicPr>
      </xdr:nvPicPr>
      <xdr:blipFill rotWithShape="1">
        <a:blip xmlns:r="http://schemas.openxmlformats.org/officeDocument/2006/relationships" r:embed="rId1"/>
        <a:srcRect l="12737"/>
        <a:stretch/>
      </xdr:blipFill>
      <xdr:spPr bwMode="auto">
        <a:xfrm>
          <a:off x="11146682" y="338259"/>
          <a:ext cx="1675595"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485032</xdr:colOff>
      <xdr:row>1</xdr:row>
      <xdr:rowOff>71559</xdr:rowOff>
    </xdr:from>
    <xdr:to>
      <xdr:col>5</xdr:col>
      <xdr:colOff>954127</xdr:colOff>
      <xdr:row>1</xdr:row>
      <xdr:rowOff>568764</xdr:rowOff>
    </xdr:to>
    <xdr:pic>
      <xdr:nvPicPr>
        <xdr:cNvPr id="5" name="Imagen 4">
          <a:extLst>
            <a:ext uri="{FF2B5EF4-FFF2-40B4-BE49-F238E27FC236}">
              <a16:creationId xmlns:a16="http://schemas.microsoft.com/office/drawing/2014/main" id="{FD004EB1-EAFD-4B03-BB89-94F2F786667D}"/>
            </a:ext>
          </a:extLst>
        </xdr:cNvPr>
        <xdr:cNvPicPr>
          <a:picLocks noChangeAspect="1"/>
        </xdr:cNvPicPr>
      </xdr:nvPicPr>
      <xdr:blipFill rotWithShape="1">
        <a:blip xmlns:r="http://schemas.openxmlformats.org/officeDocument/2006/relationships" r:embed="rId1"/>
        <a:srcRect l="12737"/>
        <a:stretch/>
      </xdr:blipFill>
      <xdr:spPr bwMode="auto">
        <a:xfrm>
          <a:off x="11146682" y="338259"/>
          <a:ext cx="1675595"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238126</xdr:colOff>
      <xdr:row>5</xdr:row>
      <xdr:rowOff>7937</xdr:rowOff>
    </xdr:from>
    <xdr:to>
      <xdr:col>1</xdr:col>
      <xdr:colOff>2397126</xdr:colOff>
      <xdr:row>5</xdr:row>
      <xdr:rowOff>956070</xdr:rowOff>
    </xdr:to>
    <xdr:pic>
      <xdr:nvPicPr>
        <xdr:cNvPr id="6" name="Imagen 5">
          <a:extLst>
            <a:ext uri="{FF2B5EF4-FFF2-40B4-BE49-F238E27FC236}">
              <a16:creationId xmlns:a16="http://schemas.microsoft.com/office/drawing/2014/main" id="{CE4AF7B4-9942-41AD-97F3-060B5C319D6D}"/>
            </a:ext>
          </a:extLst>
        </xdr:cNvPr>
        <xdr:cNvPicPr>
          <a:picLocks noChangeAspect="1"/>
        </xdr:cNvPicPr>
      </xdr:nvPicPr>
      <xdr:blipFill>
        <a:blip xmlns:r="http://schemas.openxmlformats.org/officeDocument/2006/relationships" r:embed="rId2"/>
        <a:stretch>
          <a:fillRect/>
        </a:stretch>
      </xdr:blipFill>
      <xdr:spPr>
        <a:xfrm>
          <a:off x="2155826" y="1703387"/>
          <a:ext cx="2159000" cy="9481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345884</xdr:colOff>
      <xdr:row>1</xdr:row>
      <xdr:rowOff>51679</xdr:rowOff>
    </xdr:from>
    <xdr:to>
      <xdr:col>5</xdr:col>
      <xdr:colOff>839724</xdr:colOff>
      <xdr:row>1</xdr:row>
      <xdr:rowOff>548884</xdr:rowOff>
    </xdr:to>
    <xdr:pic>
      <xdr:nvPicPr>
        <xdr:cNvPr id="2" name="Imagen 1">
          <a:extLst>
            <a:ext uri="{FF2B5EF4-FFF2-40B4-BE49-F238E27FC236}">
              <a16:creationId xmlns:a16="http://schemas.microsoft.com/office/drawing/2014/main" id="{54366F43-A137-4D76-8002-F68F6EC05B77}"/>
            </a:ext>
          </a:extLst>
        </xdr:cNvPr>
        <xdr:cNvPicPr>
          <a:picLocks noChangeAspect="1"/>
        </xdr:cNvPicPr>
      </xdr:nvPicPr>
      <xdr:blipFill rotWithShape="1">
        <a:blip xmlns:r="http://schemas.openxmlformats.org/officeDocument/2006/relationships" r:embed="rId1"/>
        <a:srcRect l="12737"/>
        <a:stretch/>
      </xdr:blipFill>
      <xdr:spPr bwMode="auto">
        <a:xfrm>
          <a:off x="10296334" y="318379"/>
          <a:ext cx="1643190"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119063</xdr:colOff>
      <xdr:row>5</xdr:row>
      <xdr:rowOff>79375</xdr:rowOff>
    </xdr:from>
    <xdr:to>
      <xdr:col>1</xdr:col>
      <xdr:colOff>2530289</xdr:colOff>
      <xdr:row>5</xdr:row>
      <xdr:rowOff>1031875</xdr:rowOff>
    </xdr:to>
    <xdr:pic>
      <xdr:nvPicPr>
        <xdr:cNvPr id="3" name="Imagen 2">
          <a:extLst>
            <a:ext uri="{FF2B5EF4-FFF2-40B4-BE49-F238E27FC236}">
              <a16:creationId xmlns:a16="http://schemas.microsoft.com/office/drawing/2014/main" id="{A8CFC86E-0575-4363-9E39-0F818B0B5380}"/>
            </a:ext>
          </a:extLst>
        </xdr:cNvPr>
        <xdr:cNvPicPr>
          <a:picLocks noChangeAspect="1"/>
        </xdr:cNvPicPr>
      </xdr:nvPicPr>
      <xdr:blipFill>
        <a:blip xmlns:r="http://schemas.openxmlformats.org/officeDocument/2006/relationships" r:embed="rId2"/>
        <a:stretch>
          <a:fillRect/>
        </a:stretch>
      </xdr:blipFill>
      <xdr:spPr>
        <a:xfrm>
          <a:off x="1871663" y="1755775"/>
          <a:ext cx="2411226" cy="952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375701</xdr:colOff>
      <xdr:row>1</xdr:row>
      <xdr:rowOff>61620</xdr:rowOff>
    </xdr:from>
    <xdr:to>
      <xdr:col>5</xdr:col>
      <xdr:colOff>949274</xdr:colOff>
      <xdr:row>1</xdr:row>
      <xdr:rowOff>567715</xdr:rowOff>
    </xdr:to>
    <xdr:pic>
      <xdr:nvPicPr>
        <xdr:cNvPr id="2" name="Imagen 1">
          <a:extLst>
            <a:ext uri="{FF2B5EF4-FFF2-40B4-BE49-F238E27FC236}">
              <a16:creationId xmlns:a16="http://schemas.microsoft.com/office/drawing/2014/main" id="{370D63CB-2755-453F-AB26-39C632AF9FCE}"/>
            </a:ext>
          </a:extLst>
        </xdr:cNvPr>
        <xdr:cNvPicPr>
          <a:picLocks noChangeAspect="1"/>
        </xdr:cNvPicPr>
      </xdr:nvPicPr>
      <xdr:blipFill rotWithShape="1">
        <a:blip xmlns:r="http://schemas.openxmlformats.org/officeDocument/2006/relationships" r:embed="rId1"/>
        <a:srcRect l="12737"/>
        <a:stretch/>
      </xdr:blipFill>
      <xdr:spPr bwMode="auto">
        <a:xfrm>
          <a:off x="9748301" y="328320"/>
          <a:ext cx="1659423" cy="5060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291076</xdr:colOff>
      <xdr:row>5</xdr:row>
      <xdr:rowOff>40972</xdr:rowOff>
    </xdr:from>
    <xdr:to>
      <xdr:col>1</xdr:col>
      <xdr:colOff>2206487</xdr:colOff>
      <xdr:row>5</xdr:row>
      <xdr:rowOff>877220</xdr:rowOff>
    </xdr:to>
    <xdr:pic>
      <xdr:nvPicPr>
        <xdr:cNvPr id="3" name="Imagen 2">
          <a:extLst>
            <a:ext uri="{FF2B5EF4-FFF2-40B4-BE49-F238E27FC236}">
              <a16:creationId xmlns:a16="http://schemas.microsoft.com/office/drawing/2014/main" id="{4534BC51-CD4D-42ED-A709-46255B727B5B}"/>
            </a:ext>
          </a:extLst>
        </xdr:cNvPr>
        <xdr:cNvPicPr>
          <a:picLocks noChangeAspect="1"/>
        </xdr:cNvPicPr>
      </xdr:nvPicPr>
      <xdr:blipFill>
        <a:blip xmlns:r="http://schemas.openxmlformats.org/officeDocument/2006/relationships" r:embed="rId2"/>
        <a:stretch>
          <a:fillRect/>
        </a:stretch>
      </xdr:blipFill>
      <xdr:spPr>
        <a:xfrm>
          <a:off x="2030976" y="1717372"/>
          <a:ext cx="1915411" cy="83624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4</xdr:col>
      <xdr:colOff>306128</xdr:colOff>
      <xdr:row>1</xdr:row>
      <xdr:rowOff>31803</xdr:rowOff>
    </xdr:from>
    <xdr:ext cx="1655795" cy="502285"/>
    <xdr:pic>
      <xdr:nvPicPr>
        <xdr:cNvPr id="2" name="Imagen 1">
          <a:extLst>
            <a:ext uri="{FF2B5EF4-FFF2-40B4-BE49-F238E27FC236}">
              <a16:creationId xmlns:a16="http://schemas.microsoft.com/office/drawing/2014/main" id="{3078B071-5B97-414F-9F7F-BAF10736F0CE}"/>
            </a:ext>
          </a:extLst>
        </xdr:cNvPr>
        <xdr:cNvPicPr>
          <a:picLocks noChangeAspect="1"/>
        </xdr:cNvPicPr>
      </xdr:nvPicPr>
      <xdr:blipFill rotWithShape="1">
        <a:blip xmlns:r="http://schemas.openxmlformats.org/officeDocument/2006/relationships" r:embed="rId1"/>
        <a:srcRect l="12737"/>
        <a:stretch/>
      </xdr:blipFill>
      <xdr:spPr bwMode="auto">
        <a:xfrm>
          <a:off x="3404928" y="266753"/>
          <a:ext cx="1655795" cy="502285"/>
        </a:xfrm>
        <a:prstGeom prst="rect">
          <a:avLst/>
        </a:prstGeom>
        <a:ln>
          <a:noFill/>
        </a:ln>
        <a:extLst>
          <a:ext uri="{53640926-AAD7-44D8-BBD7-CCE9431645EC}">
            <a14:shadowObscured xmlns:a14="http://schemas.microsoft.com/office/drawing/2010/main"/>
          </a:ext>
        </a:extLst>
      </xdr:spPr>
    </xdr:pic>
    <xdr:clientData/>
  </xdr:oneCellAnchor>
  <xdr:oneCellAnchor>
    <xdr:from>
      <xdr:col>1</xdr:col>
      <xdr:colOff>115010</xdr:colOff>
      <xdr:row>5</xdr:row>
      <xdr:rowOff>48277</xdr:rowOff>
    </xdr:from>
    <xdr:ext cx="2332335" cy="869919"/>
    <xdr:pic>
      <xdr:nvPicPr>
        <xdr:cNvPr id="3" name="Imagen 2">
          <a:extLst>
            <a:ext uri="{FF2B5EF4-FFF2-40B4-BE49-F238E27FC236}">
              <a16:creationId xmlns:a16="http://schemas.microsoft.com/office/drawing/2014/main" id="{856F72AD-EB05-41F5-81BF-E606F37C6348}"/>
            </a:ext>
          </a:extLst>
        </xdr:cNvPr>
        <xdr:cNvPicPr>
          <a:picLocks noChangeAspect="1"/>
        </xdr:cNvPicPr>
      </xdr:nvPicPr>
      <xdr:blipFill>
        <a:blip xmlns:r="http://schemas.openxmlformats.org/officeDocument/2006/relationships" r:embed="rId2"/>
        <a:stretch>
          <a:fillRect/>
        </a:stretch>
      </xdr:blipFill>
      <xdr:spPr>
        <a:xfrm>
          <a:off x="889710" y="1223027"/>
          <a:ext cx="2332335" cy="869919"/>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4</xdr:col>
      <xdr:colOff>335945</xdr:colOff>
      <xdr:row>1</xdr:row>
      <xdr:rowOff>71559</xdr:rowOff>
    </xdr:from>
    <xdr:to>
      <xdr:col>5</xdr:col>
      <xdr:colOff>883069</xdr:colOff>
      <xdr:row>1</xdr:row>
      <xdr:rowOff>568764</xdr:rowOff>
    </xdr:to>
    <xdr:pic>
      <xdr:nvPicPr>
        <xdr:cNvPr id="2" name="Imagen 1">
          <a:extLst>
            <a:ext uri="{FF2B5EF4-FFF2-40B4-BE49-F238E27FC236}">
              <a16:creationId xmlns:a16="http://schemas.microsoft.com/office/drawing/2014/main" id="{3C49A766-F301-4E93-A696-8595F56F04F2}"/>
            </a:ext>
          </a:extLst>
        </xdr:cNvPr>
        <xdr:cNvPicPr>
          <a:picLocks noChangeAspect="1"/>
        </xdr:cNvPicPr>
      </xdr:nvPicPr>
      <xdr:blipFill rotWithShape="1">
        <a:blip xmlns:r="http://schemas.openxmlformats.org/officeDocument/2006/relationships" r:embed="rId1"/>
        <a:srcRect l="12737"/>
        <a:stretch/>
      </xdr:blipFill>
      <xdr:spPr bwMode="auto">
        <a:xfrm>
          <a:off x="9962545" y="338259"/>
          <a:ext cx="1632974" cy="4972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87465</xdr:colOff>
      <xdr:row>5</xdr:row>
      <xdr:rowOff>47708</xdr:rowOff>
    </xdr:from>
    <xdr:to>
      <xdr:col>1</xdr:col>
      <xdr:colOff>2244968</xdr:colOff>
      <xdr:row>5</xdr:row>
      <xdr:rowOff>877348</xdr:rowOff>
    </xdr:to>
    <xdr:pic>
      <xdr:nvPicPr>
        <xdr:cNvPr id="3" name="Imagen 2">
          <a:extLst>
            <a:ext uri="{FF2B5EF4-FFF2-40B4-BE49-F238E27FC236}">
              <a16:creationId xmlns:a16="http://schemas.microsoft.com/office/drawing/2014/main" id="{20864EB1-C9B2-4523-AB8C-3630C4EB68BF}"/>
            </a:ext>
          </a:extLst>
        </xdr:cNvPr>
        <xdr:cNvPicPr>
          <a:picLocks noChangeAspect="1"/>
        </xdr:cNvPicPr>
      </xdr:nvPicPr>
      <xdr:blipFill>
        <a:blip xmlns:r="http://schemas.openxmlformats.org/officeDocument/2006/relationships" r:embed="rId2"/>
        <a:stretch>
          <a:fillRect/>
        </a:stretch>
      </xdr:blipFill>
      <xdr:spPr>
        <a:xfrm>
          <a:off x="1973415" y="1743158"/>
          <a:ext cx="2157503" cy="829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satMod val="105000"/>
                <a:lumMod val="110000"/>
                <a:tint val="67000"/>
              </a:schemeClr>
            </a:gs>
            <a:gs pos="50000">
              <a:schemeClr val="phClr">
                <a:satMod val="103000"/>
                <a:lumMod val="105000"/>
                <a:tint val="73000"/>
              </a:schemeClr>
            </a:gs>
            <a:gs pos="100000">
              <a:schemeClr val="phClr">
                <a:satMod val="109000"/>
                <a:lumMod val="105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satMod val="120000"/>
                <a:lumMod val="99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satMod val="150000"/>
                <a:lumMod val="102000"/>
                <a:tint val="93000"/>
                <a:shade val="98000"/>
              </a:schemeClr>
            </a:gs>
            <a:gs pos="50000">
              <a:schemeClr val="phClr">
                <a:satMod val="130000"/>
                <a:lumMod val="103000"/>
                <a:tint val="98000"/>
                <a:shade val="90000"/>
              </a:schemeClr>
            </a:gs>
            <a:gs pos="100000">
              <a:schemeClr val="phClr">
                <a:satMod val="120000"/>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turriamerica.com/product/tactical-tender-3000/" TargetMode="External"/><Relationship Id="rId13" Type="http://schemas.openxmlformats.org/officeDocument/2006/relationships/drawing" Target="../drawings/drawing1.xml"/><Relationship Id="rId3" Type="http://schemas.openxmlformats.org/officeDocument/2006/relationships/hyperlink" Target="https://iturriamerica.com/product/5-2/" TargetMode="External"/><Relationship Id="rId7" Type="http://schemas.openxmlformats.org/officeDocument/2006/relationships/hyperlink" Target="https://iturriamerica.com/product/tactical-tender-2000/" TargetMode="External"/><Relationship Id="rId12" Type="http://schemas.openxmlformats.org/officeDocument/2006/relationships/printerSettings" Target="../printerSettings/printerSettings1.bin"/><Relationship Id="rId2" Type="http://schemas.openxmlformats.org/officeDocument/2006/relationships/hyperlink" Target="https://iturriamerica.com/product/4-2/" TargetMode="External"/><Relationship Id="rId1" Type="http://schemas.openxmlformats.org/officeDocument/2006/relationships/hyperlink" Target="https://iturriamerica.com/product/wildland-3/" TargetMode="External"/><Relationship Id="rId6" Type="http://schemas.openxmlformats.org/officeDocument/2006/relationships/hyperlink" Target="https://iturriamerica.com/product/6-2/" TargetMode="External"/><Relationship Id="rId11" Type="http://schemas.openxmlformats.org/officeDocument/2006/relationships/hyperlink" Target="https://iturriamerica.com/product/wildland-urban-interface-pumper/" TargetMode="External"/><Relationship Id="rId5" Type="http://schemas.openxmlformats.org/officeDocument/2006/relationships/hyperlink" Target="https://iturriamerica.com/product/6-rescue/" TargetMode="External"/><Relationship Id="rId10" Type="http://schemas.openxmlformats.org/officeDocument/2006/relationships/hyperlink" Target="https://iturriamerica.com/product/wildland-urban-interface-mini-pumper/" TargetMode="External"/><Relationship Id="rId4" Type="http://schemas.openxmlformats.org/officeDocument/2006/relationships/hyperlink" Target="https://iturriamerica.com/product/rescue/" TargetMode="External"/><Relationship Id="rId9" Type="http://schemas.openxmlformats.org/officeDocument/2006/relationships/hyperlink" Target="https://iturriamerica.com/product/wildland-3-ma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5A832-5195-43C9-9AE9-251B5FBD5C67}">
  <sheetPr>
    <tabColor rgb="FFFF0000"/>
    <pageSetUpPr fitToPage="1"/>
  </sheetPr>
  <dimension ref="A1:F28"/>
  <sheetViews>
    <sheetView showGridLines="0" tabSelected="1" zoomScale="80" zoomScaleNormal="80" workbookViewId="0">
      <selection activeCell="D12" sqref="D12"/>
    </sheetView>
  </sheetViews>
  <sheetFormatPr baseColWidth="10" defaultColWidth="8.7109375" defaultRowHeight="20" x14ac:dyDescent="0.25"/>
  <cols>
    <col min="1" max="1" width="17.2109375" style="103" customWidth="1"/>
    <col min="2" max="2" width="18.0703125" style="2" customWidth="1"/>
    <col min="3" max="3" width="34" style="90" customWidth="1"/>
    <col min="4" max="4" width="42.85546875" style="90" customWidth="1"/>
    <col min="5" max="5" width="15.7109375" style="9" customWidth="1"/>
    <col min="6" max="6" width="15.5703125" style="9" customWidth="1"/>
    <col min="7" max="16384" width="8.7109375" style="88"/>
  </cols>
  <sheetData>
    <row r="1" spans="1:6" ht="11.5" customHeight="1" x14ac:dyDescent="0.4">
      <c r="A1" s="97"/>
      <c r="C1" s="89"/>
    </row>
    <row r="2" spans="1:6" s="98" customFormat="1" ht="39.5" customHeight="1" x14ac:dyDescent="0.65">
      <c r="A2" s="156" t="s">
        <v>130</v>
      </c>
      <c r="B2" s="156"/>
      <c r="C2" s="156"/>
      <c r="D2" s="156"/>
      <c r="E2" s="156"/>
      <c r="F2" s="156"/>
    </row>
    <row r="3" spans="1:6" ht="17" customHeight="1" x14ac:dyDescent="0.4">
      <c r="A3" s="97"/>
      <c r="B3" s="99"/>
      <c r="C3" s="89"/>
    </row>
    <row r="4" spans="1:6" s="1" customFormat="1" ht="28.25" customHeight="1" thickBot="1" x14ac:dyDescent="0.35">
      <c r="A4" s="110" t="s">
        <v>131</v>
      </c>
      <c r="B4" s="110" t="s">
        <v>1</v>
      </c>
      <c r="C4" s="110" t="s">
        <v>26</v>
      </c>
      <c r="D4" s="110" t="s">
        <v>0</v>
      </c>
      <c r="E4" s="16" t="s">
        <v>109</v>
      </c>
      <c r="F4" s="91" t="s">
        <v>36</v>
      </c>
    </row>
    <row r="5" spans="1:6" ht="82.65" customHeight="1" thickBot="1" x14ac:dyDescent="0.3">
      <c r="A5" s="159" t="s">
        <v>132</v>
      </c>
      <c r="B5" s="100" t="s">
        <v>150</v>
      </c>
      <c r="C5" s="92"/>
      <c r="D5" s="22" t="s">
        <v>244</v>
      </c>
      <c r="E5" s="81" t="s">
        <v>119</v>
      </c>
      <c r="F5" s="82" t="s">
        <v>34</v>
      </c>
    </row>
    <row r="6" spans="1:6" s="129" customFormat="1" ht="82" customHeight="1" thickBot="1" x14ac:dyDescent="0.3">
      <c r="A6" s="160"/>
      <c r="B6" s="100" t="s">
        <v>151</v>
      </c>
      <c r="C6" s="92"/>
      <c r="D6" s="56" t="s">
        <v>245</v>
      </c>
      <c r="E6" s="81" t="s">
        <v>118</v>
      </c>
      <c r="F6" s="82" t="s">
        <v>93</v>
      </c>
    </row>
    <row r="7" spans="1:6" ht="83.9" customHeight="1" thickBot="1" x14ac:dyDescent="0.3">
      <c r="A7" s="160"/>
      <c r="B7" s="100" t="s">
        <v>152</v>
      </c>
      <c r="C7" s="93"/>
      <c r="D7" s="64" t="s">
        <v>253</v>
      </c>
      <c r="E7" s="83" t="s">
        <v>117</v>
      </c>
      <c r="F7" s="104" t="s">
        <v>35</v>
      </c>
    </row>
    <row r="8" spans="1:6" ht="81.5" customHeight="1" thickBot="1" x14ac:dyDescent="0.3">
      <c r="A8" s="160"/>
      <c r="B8" s="101" t="s">
        <v>153</v>
      </c>
      <c r="C8" s="94"/>
      <c r="D8" s="67" t="s">
        <v>246</v>
      </c>
      <c r="E8" s="84" t="s">
        <v>116</v>
      </c>
      <c r="F8" s="105" t="s">
        <v>37</v>
      </c>
    </row>
    <row r="9" spans="1:6" ht="78.25" customHeight="1" thickBot="1" x14ac:dyDescent="0.3">
      <c r="A9" s="160"/>
      <c r="B9" s="100" t="s">
        <v>154</v>
      </c>
      <c r="C9" s="92"/>
      <c r="D9" s="71" t="s">
        <v>247</v>
      </c>
      <c r="E9" s="85" t="s">
        <v>115</v>
      </c>
      <c r="F9" s="86" t="s">
        <v>38</v>
      </c>
    </row>
    <row r="10" spans="1:6" ht="84.5" customHeight="1" thickBot="1" x14ac:dyDescent="0.3">
      <c r="A10" s="161"/>
      <c r="B10" s="100" t="s">
        <v>155</v>
      </c>
      <c r="C10" s="92"/>
      <c r="D10" s="22" t="s">
        <v>248</v>
      </c>
      <c r="E10" s="85" t="s">
        <v>114</v>
      </c>
      <c r="F10" s="111" t="s">
        <v>103</v>
      </c>
    </row>
    <row r="11" spans="1:6" ht="26.25" customHeight="1" thickBot="1" x14ac:dyDescent="0.45">
      <c r="A11" s="97"/>
      <c r="B11" s="1"/>
      <c r="C11" s="88"/>
      <c r="D11" s="13"/>
      <c r="E11" s="106"/>
      <c r="F11" s="106"/>
    </row>
    <row r="12" spans="1:6" s="129" customFormat="1" ht="91.5" customHeight="1" thickBot="1" x14ac:dyDescent="0.3">
      <c r="A12" s="159" t="s">
        <v>133</v>
      </c>
      <c r="B12" s="100" t="s">
        <v>172</v>
      </c>
      <c r="C12" s="92"/>
      <c r="D12" s="56" t="s">
        <v>267</v>
      </c>
      <c r="E12" s="114" t="s">
        <v>161</v>
      </c>
      <c r="F12" s="82" t="s">
        <v>159</v>
      </c>
    </row>
    <row r="13" spans="1:6" s="129" customFormat="1" ht="94" customHeight="1" thickBot="1" x14ac:dyDescent="0.3">
      <c r="A13" s="161"/>
      <c r="B13" s="100" t="s">
        <v>173</v>
      </c>
      <c r="C13" s="92"/>
      <c r="D13" s="22" t="s">
        <v>249</v>
      </c>
      <c r="E13" s="114" t="s">
        <v>162</v>
      </c>
      <c r="F13" s="82" t="s">
        <v>160</v>
      </c>
    </row>
    <row r="14" spans="1:6" ht="27" customHeight="1" thickBot="1" x14ac:dyDescent="0.45">
      <c r="A14" s="97"/>
      <c r="B14" s="1"/>
      <c r="C14" s="88"/>
      <c r="D14" s="13"/>
      <c r="E14" s="106"/>
      <c r="F14" s="106"/>
    </row>
    <row r="15" spans="1:6" ht="91.5" customHeight="1" thickBot="1" x14ac:dyDescent="0.35">
      <c r="A15" s="159" t="s">
        <v>135</v>
      </c>
      <c r="B15" s="102" t="s">
        <v>156</v>
      </c>
      <c r="C15" s="95"/>
      <c r="D15" s="22" t="s">
        <v>211</v>
      </c>
      <c r="E15" s="115" t="s">
        <v>203</v>
      </c>
      <c r="F15" s="86" t="s">
        <v>163</v>
      </c>
    </row>
    <row r="16" spans="1:6" ht="89" customHeight="1" thickBot="1" x14ac:dyDescent="0.3">
      <c r="A16" s="161"/>
      <c r="B16" s="102" t="s">
        <v>157</v>
      </c>
      <c r="C16" s="96"/>
      <c r="D16" s="22" t="s">
        <v>212</v>
      </c>
      <c r="E16" s="115" t="s">
        <v>204</v>
      </c>
      <c r="F16" s="86" t="s">
        <v>164</v>
      </c>
    </row>
    <row r="17" spans="1:6" ht="26.25" customHeight="1" thickBot="1" x14ac:dyDescent="0.3">
      <c r="D17" s="27"/>
      <c r="E17" s="106"/>
      <c r="F17" s="106"/>
    </row>
    <row r="18" spans="1:6" ht="85.25" customHeight="1" thickBot="1" x14ac:dyDescent="0.3">
      <c r="A18" s="78" t="s">
        <v>134</v>
      </c>
      <c r="B18" s="100" t="s">
        <v>158</v>
      </c>
      <c r="C18" s="92"/>
      <c r="D18" s="22" t="s">
        <v>213</v>
      </c>
      <c r="E18" s="85" t="s">
        <v>113</v>
      </c>
      <c r="F18" s="86" t="s">
        <v>108</v>
      </c>
    </row>
    <row r="19" spans="1:6" ht="17" customHeight="1" x14ac:dyDescent="0.25">
      <c r="E19" s="106"/>
      <c r="F19" s="106"/>
    </row>
    <row r="20" spans="1:6" ht="26.25" customHeight="1" x14ac:dyDescent="0.3">
      <c r="A20" s="157" t="s">
        <v>207</v>
      </c>
      <c r="B20" s="157"/>
      <c r="C20" s="157"/>
      <c r="D20" s="157"/>
      <c r="E20" s="157"/>
      <c r="F20" s="128"/>
    </row>
    <row r="21" spans="1:6" ht="20" customHeight="1" x14ac:dyDescent="0.25">
      <c r="A21" s="158" t="s">
        <v>208</v>
      </c>
      <c r="B21" s="158"/>
      <c r="C21" s="158"/>
      <c r="D21" s="158"/>
      <c r="E21" s="158"/>
      <c r="F21" s="87"/>
    </row>
    <row r="22" spans="1:6" ht="31" customHeight="1" x14ac:dyDescent="0.25">
      <c r="A22" s="155" t="s">
        <v>229</v>
      </c>
      <c r="B22" s="155"/>
      <c r="C22" s="155"/>
      <c r="D22" s="155"/>
      <c r="E22" s="155"/>
      <c r="F22" s="155"/>
    </row>
    <row r="23" spans="1:6" ht="43.5" customHeight="1" x14ac:dyDescent="0.25">
      <c r="A23" s="155" t="s">
        <v>209</v>
      </c>
      <c r="B23" s="155"/>
      <c r="C23" s="155"/>
      <c r="D23" s="155"/>
      <c r="E23" s="155"/>
      <c r="F23" s="155"/>
    </row>
    <row r="24" spans="1:6" ht="29.5" customHeight="1" x14ac:dyDescent="0.25">
      <c r="A24" s="155" t="s">
        <v>210</v>
      </c>
      <c r="B24" s="155"/>
      <c r="C24" s="155"/>
      <c r="D24" s="155"/>
      <c r="E24" s="155"/>
      <c r="F24" s="155"/>
    </row>
    <row r="25" spans="1:6" x14ac:dyDescent="0.45">
      <c r="C25"/>
    </row>
    <row r="26" spans="1:6" x14ac:dyDescent="0.45">
      <c r="C26"/>
    </row>
    <row r="27" spans="1:6" x14ac:dyDescent="0.45">
      <c r="C27"/>
    </row>
    <row r="28" spans="1:6" x14ac:dyDescent="0.45">
      <c r="C28"/>
    </row>
  </sheetData>
  <mergeCells count="9">
    <mergeCell ref="A23:F23"/>
    <mergeCell ref="A24:F24"/>
    <mergeCell ref="A2:F2"/>
    <mergeCell ref="A20:E20"/>
    <mergeCell ref="A22:F22"/>
    <mergeCell ref="A21:E21"/>
    <mergeCell ref="A5:A10"/>
    <mergeCell ref="A12:A13"/>
    <mergeCell ref="A15:A16"/>
  </mergeCells>
  <phoneticPr fontId="3" type="noConversion"/>
  <hyperlinks>
    <hyperlink ref="F5" location="'W3'!Área_de_impresión" tooltip="PRICES WILDLAND 3" display="PRICES WILDLAND 3" xr:uid="{0E01E052-AD30-40E9-A377-A3622852A94D}"/>
    <hyperlink ref="E5" r:id="rId1" tooltip="WILDLAND 3 - Technical info" xr:uid="{245B6AF3-8A70-4306-8C72-4FDA4BEC3EB2}"/>
    <hyperlink ref="F7" location="'W4'!Área_de_impresión" tooltip="PRICES WILDLAND 4" display="PRICES WILDLAND 4" xr:uid="{4E021222-D0D9-40D7-8D29-F5BFC3D9C49C}"/>
    <hyperlink ref="F8" location="'W5'!Área_de_impresión" tooltip="PRICES WILDLAND 5" display="PRICES WILDLAND 5" xr:uid="{3CDBB37D-4895-4646-9A19-AD0D4DE36752}"/>
    <hyperlink ref="F9" location="'W6'!Área_de_impresión" tooltip="PRICES WILDLAND 6" display="PRICES WILDLAND 6" xr:uid="{A1EADD41-F809-496E-BF06-E360369BEC85}"/>
    <hyperlink ref="E7" r:id="rId2" tooltip="WILDLAND 4 - Technical info" xr:uid="{827DF2AB-2D38-4FA1-B5A0-F297F274F217}"/>
    <hyperlink ref="E8" r:id="rId3" tooltip="WILDLAND 5 - Technical info" xr:uid="{8742DA47-BC41-41D9-8A98-0AC7CE1F2B33}"/>
    <hyperlink ref="F10" location="'W6 LRescue'!Área_de_impresión" tooltip="PRICES WILDLAND 6 Light Rescue" display="PRICES WILDLAND 6 Light Rescue" xr:uid="{E36C8915-1240-44B8-931B-F0A388B96C25}"/>
    <hyperlink ref="F18" location="'W Rescue'!Área_de_impresión" tooltip="PRICES WILDLAND Rescue" display="PRICES WILDLAND Rescue" xr:uid="{C34F527E-71F7-4573-A442-447A268EE12A}"/>
    <hyperlink ref="E18" r:id="rId4" tooltip="WILDLAND Rescue - Technical info" xr:uid="{0BFFBA44-F890-45F6-AE25-7140E6ADC32B}"/>
    <hyperlink ref="E10" r:id="rId5" tooltip="WILDLAND 6 Light Rescue - Technical info" xr:uid="{41A6F43E-6DF8-4C76-9972-B4788B253D36}"/>
    <hyperlink ref="E9" r:id="rId6" tooltip="WILDLAND 5 - Technical info" xr:uid="{CE20927B-BC10-43F2-9FD0-CD67F444301E}"/>
    <hyperlink ref="F15" location="'Tender 2000'!Área_de_impresión" tooltip="PRICES WILDLAND Rescue" display="PRICES TACTICAL Tender 2000" xr:uid="{23903C5B-75AA-4778-94C1-FBC8599D8B88}"/>
    <hyperlink ref="F16" location="'Tender 3000'!A1" tooltip="PRICES WILDLAND Rescue" display="PRICES TACTICAL Tender 3000" xr:uid="{BC662660-89A6-4919-A2D6-D80C148DC715}"/>
    <hyperlink ref="E15" r:id="rId7" tooltip="WILDLAND mini pumper - Technical info" xr:uid="{9B16ABDB-B8E0-45EE-BA2E-47C790DC9E2B}"/>
    <hyperlink ref="E16" r:id="rId8" tooltip="WILDLAND mini pumper - Technical info" xr:uid="{9C7EA006-8C23-424D-AFC3-1CB0AF2CB435}"/>
    <hyperlink ref="F6" location="'W3 Max'!Área_de_impresión" tooltip="PRICES WILDLAND 3 MAX" display="PRICES WILDLAND 3 MAX" xr:uid="{4B710F2D-FA7C-4AEC-9470-70585FF57E8A}"/>
    <hyperlink ref="E6" r:id="rId9" tooltip="WILDLAND 3 MAX - Technical info" xr:uid="{D7F6B9C1-C2A4-400A-8F28-1B5202750D7D}"/>
    <hyperlink ref="E13" r:id="rId10" tooltip="WILDLAND mini pumper - Technical info" xr:uid="{1AF21C7A-FB54-46ED-8BE4-657462816AFE}"/>
    <hyperlink ref="F13" location="'WUI mini pumper'!Área_de_impresión" tooltip="PRICES WILDLAND Mini pumper" display="PRICES WILDLAND Urban Interface mini pumper" xr:uid="{1AFF8770-4CF9-4A80-B73E-87ADE44A5B32}"/>
    <hyperlink ref="F12" location="'WUI Pumper'!Área_de_impresión" tooltip="PRICES WILDLAND 3 MAX" display="PRICES WILDLAND Urban Interface Pumper" xr:uid="{FBC92957-9D17-42F8-A6C8-7285FFDC9B48}"/>
    <hyperlink ref="E12" r:id="rId11" tooltip="WILDLAND 3 MAX - Technical info" xr:uid="{E6686565-B06F-420A-8195-D18AB34D5B24}"/>
  </hyperlinks>
  <printOptions horizontalCentered="1" verticalCentered="1"/>
  <pageMargins left="0.25" right="0.25" top="0.75" bottom="0.75" header="0.3" footer="0.3"/>
  <pageSetup paperSize="8" scale="79" orientation="portrait"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788F4-B195-4357-A9B5-018AD2703375}">
  <sheetPr>
    <pageSetUpPr fitToPage="1"/>
  </sheetPr>
  <dimension ref="A1:L62"/>
  <sheetViews>
    <sheetView showGridLines="0" zoomScale="80" zoomScaleNormal="80" workbookViewId="0">
      <selection activeCell="A53" sqref="A53:F57"/>
    </sheetView>
  </sheetViews>
  <sheetFormatPr baseColWidth="10" defaultColWidth="8.7109375" defaultRowHeight="14" x14ac:dyDescent="0.3"/>
  <cols>
    <col min="1" max="1" width="19.0703125" style="8" customWidth="1"/>
    <col min="2" max="2" width="28.35546875" style="8" customWidth="1"/>
    <col min="3" max="3" width="48.92578125" style="9" customWidth="1"/>
    <col min="4" max="4" width="16" style="27" customWidth="1"/>
    <col min="5" max="5" width="18.5" style="11" customWidth="1"/>
    <col min="6" max="6" width="14.5703125" style="27" customWidth="1"/>
    <col min="7" max="7" width="3.2109375" style="13" customWidth="1"/>
    <col min="8" max="8" width="12.35546875" style="13" customWidth="1"/>
    <col min="9" max="9" width="15.78515625" style="38" customWidth="1"/>
    <col min="10" max="10" width="13.42578125" style="13" customWidth="1"/>
    <col min="11" max="16384" width="8.7109375" style="13"/>
  </cols>
  <sheetData>
    <row r="1" spans="1:12" ht="21.25" customHeight="1" x14ac:dyDescent="0.3">
      <c r="G1" s="12"/>
    </row>
    <row r="2" spans="1:12" ht="46.4" customHeight="1" x14ac:dyDescent="0.3">
      <c r="A2" s="156" t="s">
        <v>25</v>
      </c>
      <c r="B2" s="156"/>
      <c r="C2" s="156"/>
      <c r="D2" s="156"/>
      <c r="E2" s="156"/>
      <c r="F2" s="156"/>
      <c r="G2" s="12"/>
      <c r="H2" s="165" t="s">
        <v>180</v>
      </c>
      <c r="I2" s="166"/>
    </row>
    <row r="3" spans="1:12" ht="10" customHeight="1" x14ac:dyDescent="0.3">
      <c r="A3" s="51"/>
      <c r="B3" s="51"/>
      <c r="C3" s="51"/>
      <c r="D3" s="61"/>
      <c r="E3" s="51"/>
      <c r="F3" s="61"/>
      <c r="G3" s="12"/>
      <c r="H3" s="53"/>
      <c r="I3" s="62"/>
    </row>
    <row r="4" spans="1:12" ht="26" customHeight="1" x14ac:dyDescent="0.3">
      <c r="G4" s="12"/>
      <c r="H4" s="15" t="s">
        <v>39</v>
      </c>
    </row>
    <row r="5" spans="1:12" ht="28.5" thickBot="1" x14ac:dyDescent="0.35">
      <c r="A5" s="16" t="s">
        <v>1</v>
      </c>
      <c r="B5" s="16" t="s">
        <v>26</v>
      </c>
      <c r="C5" s="16" t="s">
        <v>0</v>
      </c>
      <c r="D5" s="43" t="s">
        <v>2</v>
      </c>
      <c r="E5" s="18" t="s">
        <v>27</v>
      </c>
      <c r="F5" s="44" t="s">
        <v>28</v>
      </c>
      <c r="G5" s="12"/>
      <c r="H5" s="20" t="s">
        <v>29</v>
      </c>
      <c r="I5" s="44" t="s">
        <v>30</v>
      </c>
    </row>
    <row r="6" spans="1:12" ht="74" customHeight="1" thickBot="1" x14ac:dyDescent="0.35">
      <c r="A6" s="3" t="s">
        <v>21</v>
      </c>
      <c r="B6" s="21"/>
      <c r="C6" s="22" t="s">
        <v>251</v>
      </c>
      <c r="D6" s="45">
        <v>431117.5</v>
      </c>
      <c r="E6" s="76">
        <v>0.2</v>
      </c>
      <c r="F6" s="142">
        <f>D6*(1-E6)</f>
        <v>344894</v>
      </c>
      <c r="G6" s="12"/>
      <c r="H6" s="24"/>
      <c r="I6" s="46">
        <f>H6*F6</f>
        <v>0</v>
      </c>
      <c r="J6" s="38"/>
      <c r="K6" s="116"/>
      <c r="L6" s="116"/>
    </row>
    <row r="7" spans="1:12" x14ac:dyDescent="0.3">
      <c r="G7" s="12"/>
      <c r="H7" s="75"/>
      <c r="I7" s="27"/>
    </row>
    <row r="8" spans="1:12" x14ac:dyDescent="0.3">
      <c r="A8" s="26" t="s">
        <v>20</v>
      </c>
      <c r="B8" s="26"/>
      <c r="F8" s="60"/>
      <c r="G8" s="12"/>
      <c r="H8" s="12"/>
      <c r="I8" s="27"/>
    </row>
    <row r="9" spans="1:12" ht="32.75" customHeight="1" x14ac:dyDescent="0.3">
      <c r="A9" s="28" t="s">
        <v>66</v>
      </c>
      <c r="B9" s="107" t="s">
        <v>0</v>
      </c>
      <c r="C9" s="108"/>
      <c r="D9" s="167" t="s">
        <v>227</v>
      </c>
      <c r="E9" s="168"/>
      <c r="F9" s="29" t="s">
        <v>28</v>
      </c>
      <c r="G9" s="12"/>
      <c r="H9" s="30" t="s">
        <v>29</v>
      </c>
      <c r="I9" s="29" t="s">
        <v>31</v>
      </c>
    </row>
    <row r="10" spans="1:12" ht="22.5" customHeight="1" x14ac:dyDescent="0.3">
      <c r="A10" s="7" t="s">
        <v>3</v>
      </c>
      <c r="B10" s="162" t="s">
        <v>55</v>
      </c>
      <c r="C10" s="163"/>
      <c r="D10" s="163"/>
      <c r="E10" s="164"/>
      <c r="F10" s="41">
        <v>8994</v>
      </c>
      <c r="G10" s="12"/>
      <c r="H10" s="33"/>
      <c r="I10" s="41">
        <f>H10*F10</f>
        <v>0</v>
      </c>
    </row>
    <row r="11" spans="1:12" ht="22.5" customHeight="1" x14ac:dyDescent="0.3">
      <c r="A11" s="7" t="s">
        <v>4</v>
      </c>
      <c r="B11" s="162" t="s">
        <v>215</v>
      </c>
      <c r="C11" s="163"/>
      <c r="D11" s="163"/>
      <c r="E11" s="164"/>
      <c r="F11" s="41">
        <v>15822</v>
      </c>
      <c r="G11" s="12"/>
      <c r="H11" s="33"/>
      <c r="I11" s="41">
        <f t="shared" ref="I11:I50" si="0">H11*F11</f>
        <v>0</v>
      </c>
    </row>
    <row r="12" spans="1:12" ht="22.5" customHeight="1" x14ac:dyDescent="0.3">
      <c r="A12" s="7" t="s">
        <v>5</v>
      </c>
      <c r="B12" s="162" t="s">
        <v>216</v>
      </c>
      <c r="C12" s="163"/>
      <c r="D12" s="163"/>
      <c r="E12" s="164"/>
      <c r="F12" s="41">
        <v>15507</v>
      </c>
      <c r="G12" s="12"/>
      <c r="H12" s="33"/>
      <c r="I12" s="41">
        <f t="shared" si="0"/>
        <v>0</v>
      </c>
    </row>
    <row r="13" spans="1:12" s="42" customFormat="1" ht="22.5" customHeight="1" x14ac:dyDescent="0.3">
      <c r="A13" s="7" t="s">
        <v>6</v>
      </c>
      <c r="B13" s="162" t="s">
        <v>224</v>
      </c>
      <c r="C13" s="163"/>
      <c r="D13" s="163"/>
      <c r="E13" s="164"/>
      <c r="F13" s="41">
        <v>23399</v>
      </c>
      <c r="G13" s="39"/>
      <c r="H13" s="40"/>
      <c r="I13" s="41">
        <f t="shared" si="0"/>
        <v>0</v>
      </c>
    </row>
    <row r="14" spans="1:12" s="42" customFormat="1" ht="22.5" customHeight="1" x14ac:dyDescent="0.3">
      <c r="A14" s="7" t="s">
        <v>7</v>
      </c>
      <c r="B14" s="162" t="s">
        <v>58</v>
      </c>
      <c r="C14" s="163"/>
      <c r="D14" s="163"/>
      <c r="E14" s="164"/>
      <c r="F14" s="41">
        <v>23320</v>
      </c>
      <c r="G14" s="39"/>
      <c r="H14" s="40"/>
      <c r="I14" s="41">
        <f t="shared" si="0"/>
        <v>0</v>
      </c>
    </row>
    <row r="15" spans="1:12" s="49" customFormat="1" ht="22.5" customHeight="1" x14ac:dyDescent="0.3">
      <c r="A15" s="7" t="s">
        <v>243</v>
      </c>
      <c r="B15" s="162" t="s">
        <v>181</v>
      </c>
      <c r="C15" s="163"/>
      <c r="D15" s="163"/>
      <c r="E15" s="164"/>
      <c r="F15" s="41">
        <v>22716</v>
      </c>
      <c r="G15" s="47"/>
      <c r="H15" s="48"/>
      <c r="I15" s="41">
        <f t="shared" si="0"/>
        <v>0</v>
      </c>
    </row>
    <row r="16" spans="1:12" ht="22.5" customHeight="1" x14ac:dyDescent="0.3">
      <c r="A16" s="7" t="s">
        <v>8</v>
      </c>
      <c r="B16" s="162" t="s">
        <v>69</v>
      </c>
      <c r="C16" s="163"/>
      <c r="D16" s="163"/>
      <c r="E16" s="164"/>
      <c r="F16" s="41">
        <v>4261</v>
      </c>
      <c r="G16" s="12"/>
      <c r="H16" s="33"/>
      <c r="I16" s="41">
        <f t="shared" si="0"/>
        <v>0</v>
      </c>
    </row>
    <row r="17" spans="1:10" ht="22.5" customHeight="1" x14ac:dyDescent="0.3">
      <c r="A17" s="7" t="s">
        <v>9</v>
      </c>
      <c r="B17" s="162" t="s">
        <v>182</v>
      </c>
      <c r="C17" s="163"/>
      <c r="D17" s="163"/>
      <c r="E17" s="164"/>
      <c r="F17" s="138" t="s">
        <v>54</v>
      </c>
      <c r="G17" s="12"/>
      <c r="H17" s="33"/>
      <c r="I17" s="41"/>
    </row>
    <row r="18" spans="1:10" ht="22.5" customHeight="1" x14ac:dyDescent="0.3">
      <c r="A18" s="7" t="s">
        <v>10</v>
      </c>
      <c r="B18" s="162" t="s">
        <v>110</v>
      </c>
      <c r="C18" s="163"/>
      <c r="D18" s="163"/>
      <c r="E18" s="164"/>
      <c r="F18" s="41">
        <v>10746</v>
      </c>
      <c r="G18" s="12"/>
      <c r="H18" s="33"/>
      <c r="I18" s="41">
        <f t="shared" si="0"/>
        <v>0</v>
      </c>
    </row>
    <row r="19" spans="1:10" ht="22.5" customHeight="1" x14ac:dyDescent="0.3">
      <c r="A19" s="7" t="s">
        <v>11</v>
      </c>
      <c r="B19" s="162" t="s">
        <v>111</v>
      </c>
      <c r="C19" s="163"/>
      <c r="D19" s="163"/>
      <c r="E19" s="164"/>
      <c r="F19" s="41">
        <v>21726</v>
      </c>
      <c r="G19" s="12"/>
      <c r="H19" s="33"/>
      <c r="I19" s="41">
        <f t="shared" si="0"/>
        <v>0</v>
      </c>
      <c r="J19" s="49"/>
    </row>
    <row r="20" spans="1:10" ht="22.5" customHeight="1" x14ac:dyDescent="0.3">
      <c r="A20" s="7" t="s">
        <v>12</v>
      </c>
      <c r="B20" s="162" t="s">
        <v>217</v>
      </c>
      <c r="C20" s="163"/>
      <c r="D20" s="163"/>
      <c r="E20" s="164"/>
      <c r="F20" s="41">
        <v>6086</v>
      </c>
      <c r="G20" s="12"/>
      <c r="H20" s="33"/>
      <c r="I20" s="41">
        <f t="shared" si="0"/>
        <v>0</v>
      </c>
    </row>
    <row r="21" spans="1:10" s="49" customFormat="1" ht="22.5" customHeight="1" x14ac:dyDescent="0.3">
      <c r="A21" s="7" t="s">
        <v>13</v>
      </c>
      <c r="B21" s="162" t="s">
        <v>183</v>
      </c>
      <c r="C21" s="163"/>
      <c r="D21" s="163"/>
      <c r="E21" s="164"/>
      <c r="F21" s="41">
        <v>1426</v>
      </c>
      <c r="G21" s="47"/>
      <c r="H21" s="48"/>
      <c r="I21" s="41">
        <f t="shared" si="0"/>
        <v>0</v>
      </c>
    </row>
    <row r="22" spans="1:10" ht="22.5" customHeight="1" x14ac:dyDescent="0.3">
      <c r="A22" s="7" t="s">
        <v>14</v>
      </c>
      <c r="B22" s="162" t="s">
        <v>78</v>
      </c>
      <c r="C22" s="163"/>
      <c r="D22" s="163"/>
      <c r="E22" s="164"/>
      <c r="F22" s="41">
        <v>2300</v>
      </c>
      <c r="G22" s="12"/>
      <c r="H22" s="33"/>
      <c r="I22" s="41">
        <f t="shared" si="0"/>
        <v>0</v>
      </c>
    </row>
    <row r="23" spans="1:10" ht="22.5" customHeight="1" x14ac:dyDescent="0.3">
      <c r="A23" s="7" t="s">
        <v>79</v>
      </c>
      <c r="B23" s="162" t="s">
        <v>218</v>
      </c>
      <c r="C23" s="163"/>
      <c r="D23" s="163"/>
      <c r="E23" s="164"/>
      <c r="F23" s="41">
        <v>3439</v>
      </c>
      <c r="G23" s="12"/>
      <c r="H23" s="33"/>
      <c r="I23" s="41">
        <f t="shared" si="0"/>
        <v>0</v>
      </c>
    </row>
    <row r="24" spans="1:10" ht="22.5" customHeight="1" x14ac:dyDescent="0.3">
      <c r="A24" s="7" t="s">
        <v>15</v>
      </c>
      <c r="B24" s="162" t="s">
        <v>81</v>
      </c>
      <c r="C24" s="163"/>
      <c r="D24" s="163"/>
      <c r="E24" s="164"/>
      <c r="F24" s="41">
        <v>1407</v>
      </c>
      <c r="G24" s="12"/>
      <c r="H24" s="33"/>
      <c r="I24" s="41">
        <f t="shared" si="0"/>
        <v>0</v>
      </c>
    </row>
    <row r="25" spans="1:10" ht="22.5" customHeight="1" x14ac:dyDescent="0.3">
      <c r="A25" s="7" t="s">
        <v>16</v>
      </c>
      <c r="B25" s="162" t="s">
        <v>59</v>
      </c>
      <c r="C25" s="163"/>
      <c r="D25" s="163"/>
      <c r="E25" s="164"/>
      <c r="F25" s="41">
        <v>2768</v>
      </c>
      <c r="G25" s="12"/>
      <c r="H25" s="33"/>
      <c r="I25" s="41">
        <f t="shared" si="0"/>
        <v>0</v>
      </c>
    </row>
    <row r="26" spans="1:10" ht="22.5" customHeight="1" x14ac:dyDescent="0.3">
      <c r="A26" s="7" t="s">
        <v>17</v>
      </c>
      <c r="B26" s="162" t="s">
        <v>219</v>
      </c>
      <c r="C26" s="163"/>
      <c r="D26" s="163"/>
      <c r="E26" s="164"/>
      <c r="F26" s="41">
        <v>2501</v>
      </c>
      <c r="G26" s="12"/>
      <c r="H26" s="33"/>
      <c r="I26" s="41">
        <f t="shared" si="0"/>
        <v>0</v>
      </c>
    </row>
    <row r="27" spans="1:10" ht="22.5" customHeight="1" x14ac:dyDescent="0.3">
      <c r="A27" s="7" t="s">
        <v>18</v>
      </c>
      <c r="B27" s="162" t="s">
        <v>220</v>
      </c>
      <c r="C27" s="163"/>
      <c r="D27" s="163"/>
      <c r="E27" s="164"/>
      <c r="F27" s="41">
        <v>2056</v>
      </c>
      <c r="G27" s="12"/>
      <c r="H27" s="33"/>
      <c r="I27" s="41">
        <f t="shared" si="0"/>
        <v>0</v>
      </c>
    </row>
    <row r="28" spans="1:10" s="49" customFormat="1" ht="22.5" customHeight="1" x14ac:dyDescent="0.3">
      <c r="A28" s="7" t="s">
        <v>19</v>
      </c>
      <c r="B28" s="162" t="s">
        <v>105</v>
      </c>
      <c r="C28" s="163"/>
      <c r="D28" s="163"/>
      <c r="E28" s="164"/>
      <c r="F28" s="41">
        <v>4783</v>
      </c>
      <c r="G28" s="47"/>
      <c r="H28" s="48"/>
      <c r="I28" s="41">
        <f t="shared" si="0"/>
        <v>0</v>
      </c>
    </row>
    <row r="29" spans="1:10" ht="22.5" customHeight="1" x14ac:dyDescent="0.3">
      <c r="A29" s="7" t="s">
        <v>44</v>
      </c>
      <c r="B29" s="162" t="s">
        <v>184</v>
      </c>
      <c r="C29" s="163"/>
      <c r="D29" s="163"/>
      <c r="E29" s="164"/>
      <c r="F29" s="50">
        <v>1016</v>
      </c>
      <c r="G29" s="12"/>
      <c r="H29" s="33"/>
      <c r="I29" s="50">
        <f t="shared" si="0"/>
        <v>0</v>
      </c>
    </row>
    <row r="30" spans="1:10" ht="22.5" customHeight="1" x14ac:dyDescent="0.3">
      <c r="A30" s="7" t="s">
        <v>45</v>
      </c>
      <c r="B30" s="162" t="s">
        <v>170</v>
      </c>
      <c r="C30" s="163"/>
      <c r="D30" s="163"/>
      <c r="E30" s="164"/>
      <c r="F30" s="50">
        <v>851</v>
      </c>
      <c r="G30" s="12"/>
      <c r="H30" s="33"/>
      <c r="I30" s="50">
        <f t="shared" si="0"/>
        <v>0</v>
      </c>
    </row>
    <row r="31" spans="1:10" ht="22.5" customHeight="1" x14ac:dyDescent="0.3">
      <c r="A31" s="7" t="s">
        <v>46</v>
      </c>
      <c r="B31" s="162" t="s">
        <v>63</v>
      </c>
      <c r="C31" s="163"/>
      <c r="D31" s="163"/>
      <c r="E31" s="164"/>
      <c r="F31" s="50">
        <v>2523</v>
      </c>
      <c r="G31" s="12"/>
      <c r="H31" s="33"/>
      <c r="I31" s="50">
        <f t="shared" si="0"/>
        <v>0</v>
      </c>
    </row>
    <row r="32" spans="1:10" ht="22.5" customHeight="1" x14ac:dyDescent="0.3">
      <c r="A32" s="7" t="s">
        <v>47</v>
      </c>
      <c r="B32" s="162" t="s">
        <v>62</v>
      </c>
      <c r="C32" s="163"/>
      <c r="D32" s="163"/>
      <c r="E32" s="164"/>
      <c r="F32" s="50">
        <v>3567</v>
      </c>
      <c r="G32" s="12"/>
      <c r="H32" s="33"/>
      <c r="I32" s="50">
        <f t="shared" si="0"/>
        <v>0</v>
      </c>
    </row>
    <row r="33" spans="1:9" ht="22.5" customHeight="1" x14ac:dyDescent="0.3">
      <c r="A33" s="7" t="s">
        <v>82</v>
      </c>
      <c r="B33" s="162" t="s">
        <v>120</v>
      </c>
      <c r="C33" s="163"/>
      <c r="D33" s="163"/>
      <c r="E33" s="164"/>
      <c r="F33" s="50">
        <v>7864</v>
      </c>
      <c r="G33" s="12"/>
      <c r="H33" s="33"/>
      <c r="I33" s="50">
        <f t="shared" si="0"/>
        <v>0</v>
      </c>
    </row>
    <row r="34" spans="1:9" ht="22.5" customHeight="1" x14ac:dyDescent="0.3">
      <c r="A34" s="7" t="s">
        <v>83</v>
      </c>
      <c r="B34" s="162" t="s">
        <v>121</v>
      </c>
      <c r="C34" s="163"/>
      <c r="D34" s="163"/>
      <c r="E34" s="164"/>
      <c r="F34" s="50">
        <v>10036</v>
      </c>
      <c r="G34" s="12"/>
      <c r="H34" s="33"/>
      <c r="I34" s="50">
        <f t="shared" si="0"/>
        <v>0</v>
      </c>
    </row>
    <row r="35" spans="1:9" ht="22.5" customHeight="1" x14ac:dyDescent="0.3">
      <c r="A35" s="7" t="s">
        <v>49</v>
      </c>
      <c r="B35" s="162" t="s">
        <v>71</v>
      </c>
      <c r="C35" s="163"/>
      <c r="D35" s="163"/>
      <c r="E35" s="164"/>
      <c r="F35" s="50">
        <v>1596</v>
      </c>
      <c r="G35" s="12"/>
      <c r="H35" s="33"/>
      <c r="I35" s="50">
        <f t="shared" si="0"/>
        <v>0</v>
      </c>
    </row>
    <row r="36" spans="1:9" s="49" customFormat="1" ht="22.5" customHeight="1" x14ac:dyDescent="0.3">
      <c r="A36" s="7" t="s">
        <v>50</v>
      </c>
      <c r="B36" s="162" t="s">
        <v>64</v>
      </c>
      <c r="C36" s="163"/>
      <c r="D36" s="163"/>
      <c r="E36" s="164"/>
      <c r="F36" s="138" t="s">
        <v>54</v>
      </c>
      <c r="G36" s="47"/>
      <c r="H36" s="48"/>
      <c r="I36" s="50"/>
    </row>
    <row r="37" spans="1:9" ht="22.5" customHeight="1" x14ac:dyDescent="0.3">
      <c r="A37" s="7" t="s">
        <v>51</v>
      </c>
      <c r="B37" s="162" t="s">
        <v>65</v>
      </c>
      <c r="C37" s="163"/>
      <c r="D37" s="163"/>
      <c r="E37" s="164"/>
      <c r="F37" s="50">
        <v>1349</v>
      </c>
      <c r="G37" s="12"/>
      <c r="H37" s="33"/>
      <c r="I37" s="50">
        <f t="shared" si="0"/>
        <v>0</v>
      </c>
    </row>
    <row r="38" spans="1:9" ht="22.5" customHeight="1" x14ac:dyDescent="0.3">
      <c r="A38" s="7" t="s">
        <v>52</v>
      </c>
      <c r="B38" s="162" t="s">
        <v>250</v>
      </c>
      <c r="C38" s="163"/>
      <c r="D38" s="163"/>
      <c r="E38" s="164"/>
      <c r="F38" s="138" t="s">
        <v>241</v>
      </c>
      <c r="G38" s="12"/>
      <c r="H38" s="33"/>
      <c r="I38" s="50"/>
    </row>
    <row r="39" spans="1:9" ht="22.5" customHeight="1" x14ac:dyDescent="0.3">
      <c r="A39" s="7" t="s">
        <v>53</v>
      </c>
      <c r="B39" s="162" t="s">
        <v>67</v>
      </c>
      <c r="C39" s="163"/>
      <c r="D39" s="163"/>
      <c r="E39" s="164"/>
      <c r="F39" s="50">
        <v>1209</v>
      </c>
      <c r="G39" s="12"/>
      <c r="H39" s="33"/>
      <c r="I39" s="50">
        <f t="shared" si="0"/>
        <v>0</v>
      </c>
    </row>
    <row r="40" spans="1:9" ht="22.5" customHeight="1" x14ac:dyDescent="0.3">
      <c r="A40" s="7" t="s">
        <v>72</v>
      </c>
      <c r="B40" s="162" t="s">
        <v>70</v>
      </c>
      <c r="C40" s="163"/>
      <c r="D40" s="163"/>
      <c r="E40" s="164"/>
      <c r="F40" s="50">
        <v>4360</v>
      </c>
      <c r="G40" s="12"/>
      <c r="H40" s="33"/>
      <c r="I40" s="41">
        <f t="shared" si="0"/>
        <v>0</v>
      </c>
    </row>
    <row r="41" spans="1:9" ht="22.5" customHeight="1" x14ac:dyDescent="0.3">
      <c r="A41" s="7" t="s">
        <v>73</v>
      </c>
      <c r="B41" s="162" t="s">
        <v>221</v>
      </c>
      <c r="C41" s="163"/>
      <c r="D41" s="163"/>
      <c r="E41" s="164"/>
      <c r="F41" s="50">
        <v>4911</v>
      </c>
      <c r="G41" s="12"/>
      <c r="H41" s="33"/>
      <c r="I41" s="41">
        <f t="shared" si="0"/>
        <v>0</v>
      </c>
    </row>
    <row r="42" spans="1:9" ht="22.5" customHeight="1" x14ac:dyDescent="0.3">
      <c r="A42" s="7" t="s">
        <v>74</v>
      </c>
      <c r="B42" s="162" t="s">
        <v>185</v>
      </c>
      <c r="C42" s="163"/>
      <c r="D42" s="163"/>
      <c r="E42" s="164"/>
      <c r="F42" s="50">
        <v>1990</v>
      </c>
      <c r="G42" s="12"/>
      <c r="H42" s="33"/>
      <c r="I42" s="41">
        <f t="shared" si="0"/>
        <v>0</v>
      </c>
    </row>
    <row r="43" spans="1:9" ht="22.5" customHeight="1" x14ac:dyDescent="0.3">
      <c r="A43" s="7" t="s">
        <v>87</v>
      </c>
      <c r="B43" s="162" t="s">
        <v>222</v>
      </c>
      <c r="C43" s="163"/>
      <c r="D43" s="163"/>
      <c r="E43" s="164"/>
      <c r="F43" s="50">
        <v>4224</v>
      </c>
      <c r="G43" s="12"/>
      <c r="H43" s="33"/>
      <c r="I43" s="41">
        <f t="shared" si="0"/>
        <v>0</v>
      </c>
    </row>
    <row r="44" spans="1:9" s="49" customFormat="1" ht="22.5" customHeight="1" x14ac:dyDescent="0.3">
      <c r="A44" s="7" t="s">
        <v>89</v>
      </c>
      <c r="B44" s="162" t="s">
        <v>88</v>
      </c>
      <c r="C44" s="163"/>
      <c r="D44" s="163"/>
      <c r="E44" s="164"/>
      <c r="F44" s="50">
        <v>1530</v>
      </c>
      <c r="G44" s="47"/>
      <c r="H44" s="48"/>
      <c r="I44" s="41">
        <f t="shared" si="0"/>
        <v>0</v>
      </c>
    </row>
    <row r="45" spans="1:9" s="49" customFormat="1" ht="22.5" customHeight="1" x14ac:dyDescent="0.3">
      <c r="A45" s="7" t="s">
        <v>188</v>
      </c>
      <c r="B45" s="162" t="s">
        <v>189</v>
      </c>
      <c r="C45" s="163"/>
      <c r="D45" s="163"/>
      <c r="E45" s="164"/>
      <c r="F45" s="50" t="s">
        <v>242</v>
      </c>
      <c r="G45" s="47"/>
      <c r="H45" s="48"/>
      <c r="I45" s="41"/>
    </row>
    <row r="46" spans="1:9" s="49" customFormat="1" ht="22.5" customHeight="1" x14ac:dyDescent="0.3">
      <c r="A46" s="7" t="s">
        <v>186</v>
      </c>
      <c r="B46" s="162" t="s">
        <v>187</v>
      </c>
      <c r="C46" s="163"/>
      <c r="D46" s="163"/>
      <c r="E46" s="164"/>
      <c r="F46" s="50" t="s">
        <v>242</v>
      </c>
      <c r="G46" s="47"/>
      <c r="H46" s="48"/>
      <c r="I46" s="41"/>
    </row>
    <row r="47" spans="1:9" ht="22.5" customHeight="1" x14ac:dyDescent="0.3">
      <c r="A47" s="7" t="s">
        <v>96</v>
      </c>
      <c r="B47" s="162" t="s">
        <v>223</v>
      </c>
      <c r="C47" s="163"/>
      <c r="D47" s="163"/>
      <c r="E47" s="164"/>
      <c r="F47" s="50">
        <v>1851</v>
      </c>
      <c r="G47" s="12"/>
      <c r="H47" s="33"/>
      <c r="I47" s="41">
        <f t="shared" si="0"/>
        <v>0</v>
      </c>
    </row>
    <row r="48" spans="1:9" s="49" customFormat="1" ht="22.5" customHeight="1" x14ac:dyDescent="0.3">
      <c r="A48" s="7" t="s">
        <v>97</v>
      </c>
      <c r="B48" s="162" t="s">
        <v>190</v>
      </c>
      <c r="C48" s="163"/>
      <c r="D48" s="163"/>
      <c r="E48" s="164"/>
      <c r="F48" s="143" t="s">
        <v>241</v>
      </c>
      <c r="G48" s="47"/>
      <c r="H48" s="48"/>
      <c r="I48" s="41"/>
    </row>
    <row r="49" spans="1:10" ht="22.5" customHeight="1" x14ac:dyDescent="0.3">
      <c r="A49" s="7" t="s">
        <v>98</v>
      </c>
      <c r="B49" s="162" t="s">
        <v>191</v>
      </c>
      <c r="C49" s="163"/>
      <c r="D49" s="163"/>
      <c r="E49" s="164"/>
      <c r="F49" s="50">
        <v>1086</v>
      </c>
      <c r="G49" s="12"/>
      <c r="H49" s="33"/>
      <c r="I49" s="41">
        <f t="shared" si="0"/>
        <v>0</v>
      </c>
      <c r="J49" s="49"/>
    </row>
    <row r="50" spans="1:10" ht="22.5" customHeight="1" x14ac:dyDescent="0.3">
      <c r="A50" s="7" t="s">
        <v>99</v>
      </c>
      <c r="B50" s="162" t="s">
        <v>100</v>
      </c>
      <c r="C50" s="163"/>
      <c r="D50" s="163"/>
      <c r="E50" s="164"/>
      <c r="F50" s="50">
        <v>333</v>
      </c>
      <c r="G50" s="12"/>
      <c r="H50" s="33"/>
      <c r="I50" s="41">
        <f t="shared" si="0"/>
        <v>0</v>
      </c>
    </row>
    <row r="51" spans="1:10" ht="22.5" customHeight="1" thickBot="1" x14ac:dyDescent="0.35">
      <c r="G51" s="12"/>
      <c r="H51" s="12"/>
      <c r="I51" s="135"/>
    </row>
    <row r="52" spans="1:10" ht="22.5" customHeight="1" thickBot="1" x14ac:dyDescent="0.35">
      <c r="A52" s="169" t="s">
        <v>48</v>
      </c>
      <c r="B52" s="169"/>
      <c r="C52" s="169"/>
      <c r="D52" s="169"/>
      <c r="E52" s="169"/>
      <c r="G52" s="12"/>
      <c r="H52" s="36" t="s">
        <v>33</v>
      </c>
      <c r="I52" s="140">
        <f>SUM(I10:I50)</f>
        <v>0</v>
      </c>
    </row>
    <row r="53" spans="1:10" ht="22.5" customHeight="1" thickBot="1" x14ac:dyDescent="0.35">
      <c r="A53" s="157" t="s">
        <v>207</v>
      </c>
      <c r="B53" s="157"/>
      <c r="C53" s="157"/>
      <c r="D53" s="157"/>
      <c r="E53" s="157"/>
      <c r="F53" s="128"/>
      <c r="G53" s="12"/>
      <c r="I53" s="141"/>
    </row>
    <row r="54" spans="1:10" ht="22.5" customHeight="1" thickBot="1" x14ac:dyDescent="0.35">
      <c r="A54" s="158" t="s">
        <v>208</v>
      </c>
      <c r="B54" s="158"/>
      <c r="C54" s="158"/>
      <c r="D54" s="158"/>
      <c r="E54" s="158"/>
      <c r="F54" s="87"/>
      <c r="H54" s="36" t="s">
        <v>32</v>
      </c>
      <c r="I54" s="140">
        <f>I52+I6</f>
        <v>0</v>
      </c>
    </row>
    <row r="55" spans="1:10" ht="30.5" customHeight="1" x14ac:dyDescent="0.3">
      <c r="A55" s="155" t="s">
        <v>229</v>
      </c>
      <c r="B55" s="155"/>
      <c r="C55" s="155"/>
      <c r="D55" s="155"/>
      <c r="E55" s="155"/>
      <c r="F55" s="155"/>
      <c r="I55" s="141"/>
    </row>
    <row r="56" spans="1:10" ht="42" customHeight="1" x14ac:dyDescent="0.3">
      <c r="A56" s="155" t="s">
        <v>209</v>
      </c>
      <c r="B56" s="155"/>
      <c r="C56" s="155"/>
      <c r="D56" s="155"/>
      <c r="E56" s="155"/>
      <c r="F56" s="155"/>
      <c r="I56" s="141"/>
    </row>
    <row r="57" spans="1:10" ht="32.5" customHeight="1" x14ac:dyDescent="0.3">
      <c r="A57" s="155" t="s">
        <v>210</v>
      </c>
      <c r="B57" s="155"/>
      <c r="C57" s="155"/>
      <c r="D57" s="155"/>
      <c r="E57" s="155"/>
      <c r="F57" s="155"/>
      <c r="I57" s="144"/>
    </row>
    <row r="58" spans="1:10" x14ac:dyDescent="0.3">
      <c r="I58" s="141"/>
    </row>
    <row r="59" spans="1:10" x14ac:dyDescent="0.3">
      <c r="I59" s="141"/>
    </row>
    <row r="60" spans="1:10" x14ac:dyDescent="0.3">
      <c r="I60" s="141"/>
    </row>
    <row r="61" spans="1:10" x14ac:dyDescent="0.3">
      <c r="I61" s="141"/>
    </row>
    <row r="62" spans="1:10" x14ac:dyDescent="0.3">
      <c r="I62" s="141"/>
    </row>
  </sheetData>
  <mergeCells count="50">
    <mergeCell ref="A55:F55"/>
    <mergeCell ref="A56:F56"/>
    <mergeCell ref="A57:F57"/>
    <mergeCell ref="D9:E9"/>
    <mergeCell ref="B48:E48"/>
    <mergeCell ref="B49:E49"/>
    <mergeCell ref="B50:E50"/>
    <mergeCell ref="A52:E52"/>
    <mergeCell ref="A53:E53"/>
    <mergeCell ref="A54:E54"/>
    <mergeCell ref="B42:E42"/>
    <mergeCell ref="B43:E43"/>
    <mergeCell ref="B44:E44"/>
    <mergeCell ref="B45:E45"/>
    <mergeCell ref="B46:E46"/>
    <mergeCell ref="B47:E47"/>
    <mergeCell ref="B41:E41"/>
    <mergeCell ref="B31:E31"/>
    <mergeCell ref="B32:E32"/>
    <mergeCell ref="B33:E33"/>
    <mergeCell ref="B34:E34"/>
    <mergeCell ref="B35:E35"/>
    <mergeCell ref="B36:E36"/>
    <mergeCell ref="B37:E37"/>
    <mergeCell ref="B38:E38"/>
    <mergeCell ref="B39:E39"/>
    <mergeCell ref="B40:E40"/>
    <mergeCell ref="B30:E30"/>
    <mergeCell ref="B20:E20"/>
    <mergeCell ref="B21:E21"/>
    <mergeCell ref="B22:E22"/>
    <mergeCell ref="B23:E23"/>
    <mergeCell ref="B24:E24"/>
    <mergeCell ref="B25:E25"/>
    <mergeCell ref="B26:E26"/>
    <mergeCell ref="B27:E27"/>
    <mergeCell ref="B28:E28"/>
    <mergeCell ref="B29:E29"/>
    <mergeCell ref="B19:E19"/>
    <mergeCell ref="A2:F2"/>
    <mergeCell ref="H2:I2"/>
    <mergeCell ref="B10:E10"/>
    <mergeCell ref="B11:E11"/>
    <mergeCell ref="B12:E12"/>
    <mergeCell ref="B13:E13"/>
    <mergeCell ref="B14:E14"/>
    <mergeCell ref="B15:E15"/>
    <mergeCell ref="B16:E16"/>
    <mergeCell ref="B17:E17"/>
    <mergeCell ref="B18:E18"/>
  </mergeCells>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13CC7-073B-43BF-9187-6697CC9495CD}">
  <sheetPr>
    <pageSetUpPr fitToPage="1"/>
  </sheetPr>
  <dimension ref="A1:L49"/>
  <sheetViews>
    <sheetView showGridLines="0" zoomScale="80" zoomScaleNormal="80" workbookViewId="0">
      <selection activeCell="A44" sqref="A44:E44"/>
    </sheetView>
  </sheetViews>
  <sheetFormatPr baseColWidth="10" defaultColWidth="8.7109375" defaultRowHeight="14" x14ac:dyDescent="0.3"/>
  <cols>
    <col min="1" max="1" width="19.92578125" style="8" customWidth="1"/>
    <col min="2" max="2" width="27.85546875" style="8" customWidth="1"/>
    <col min="3" max="3" width="59.140625" style="9" customWidth="1"/>
    <col min="4" max="4" width="12.42578125" style="10" bestFit="1" customWidth="1"/>
    <col min="5" max="5" width="12" style="11" bestFit="1" customWidth="1"/>
    <col min="6" max="6" width="13.92578125" style="10" customWidth="1"/>
    <col min="7" max="7" width="3.140625" style="13" customWidth="1"/>
    <col min="8" max="8" width="11.5" style="13" customWidth="1"/>
    <col min="9" max="9" width="13.7109375" style="14" customWidth="1"/>
    <col min="10" max="10" width="39.85546875" style="13" bestFit="1" customWidth="1"/>
    <col min="11" max="11" width="8.7109375" style="13"/>
    <col min="12" max="12" width="9.92578125" style="13" bestFit="1" customWidth="1"/>
    <col min="13" max="16384" width="8.7109375" style="13"/>
  </cols>
  <sheetData>
    <row r="1" spans="1:12" ht="21.25" customHeight="1" x14ac:dyDescent="0.3">
      <c r="G1" s="12"/>
    </row>
    <row r="2" spans="1:12" ht="46.4" customHeight="1" x14ac:dyDescent="0.3">
      <c r="A2" s="156" t="s">
        <v>25</v>
      </c>
      <c r="B2" s="156"/>
      <c r="C2" s="156"/>
      <c r="D2" s="156"/>
      <c r="E2" s="156"/>
      <c r="F2" s="156"/>
      <c r="G2" s="12"/>
      <c r="H2" s="165" t="s">
        <v>228</v>
      </c>
      <c r="I2" s="166"/>
    </row>
    <row r="3" spans="1:12" ht="10" customHeight="1" x14ac:dyDescent="0.3">
      <c r="A3" s="51"/>
      <c r="B3" s="51"/>
      <c r="C3" s="51"/>
      <c r="D3" s="52"/>
      <c r="E3" s="51"/>
      <c r="F3" s="52"/>
      <c r="G3" s="12"/>
      <c r="H3" s="53"/>
      <c r="I3" s="54"/>
    </row>
    <row r="4" spans="1:12" ht="26.5" customHeight="1" x14ac:dyDescent="0.3">
      <c r="E4" s="55"/>
      <c r="G4" s="12"/>
      <c r="H4" s="15" t="s">
        <v>39</v>
      </c>
    </row>
    <row r="5" spans="1:12" ht="28.5" thickBot="1" x14ac:dyDescent="0.35">
      <c r="A5" s="16" t="s">
        <v>1</v>
      </c>
      <c r="B5" s="16" t="s">
        <v>26</v>
      </c>
      <c r="C5" s="16" t="s">
        <v>0</v>
      </c>
      <c r="D5" s="17" t="s">
        <v>2</v>
      </c>
      <c r="E5" s="18" t="s">
        <v>27</v>
      </c>
      <c r="F5" s="19" t="s">
        <v>28</v>
      </c>
      <c r="G5" s="12"/>
      <c r="H5" s="20" t="s">
        <v>29</v>
      </c>
      <c r="I5" s="19" t="s">
        <v>30</v>
      </c>
    </row>
    <row r="6" spans="1:12" ht="76.5" customHeight="1" thickBot="1" x14ac:dyDescent="0.35">
      <c r="A6" s="3" t="s">
        <v>75</v>
      </c>
      <c r="B6" s="21"/>
      <c r="C6" s="122" t="s">
        <v>252</v>
      </c>
      <c r="D6" s="23">
        <f>404407.87/(1-0.2)</f>
        <v>505509.83749999997</v>
      </c>
      <c r="E6" s="58">
        <v>0.2</v>
      </c>
      <c r="F6" s="57">
        <f>ROUND(D6*(1-E6),0)</f>
        <v>404408</v>
      </c>
      <c r="G6" s="12"/>
      <c r="H6" s="24"/>
      <c r="I6" s="57">
        <f>H6*F6</f>
        <v>0</v>
      </c>
      <c r="K6" s="14"/>
      <c r="L6" s="116"/>
    </row>
    <row r="7" spans="1:12" x14ac:dyDescent="0.3">
      <c r="G7" s="12"/>
      <c r="H7" s="12"/>
      <c r="I7" s="10"/>
    </row>
    <row r="8" spans="1:12" x14ac:dyDescent="0.3">
      <c r="A8" s="26" t="s">
        <v>20</v>
      </c>
      <c r="B8" s="26"/>
      <c r="D8" s="27"/>
      <c r="F8" s="60"/>
      <c r="G8" s="12"/>
      <c r="H8" s="12"/>
      <c r="I8" s="27"/>
    </row>
    <row r="9" spans="1:12" ht="32.75" customHeight="1" x14ac:dyDescent="0.3">
      <c r="A9" s="28" t="s">
        <v>66</v>
      </c>
      <c r="B9" s="107" t="s">
        <v>0</v>
      </c>
      <c r="C9" s="108"/>
      <c r="D9" s="167" t="s">
        <v>227</v>
      </c>
      <c r="E9" s="168"/>
      <c r="F9" s="29" t="s">
        <v>28</v>
      </c>
      <c r="G9" s="12"/>
      <c r="H9" s="30" t="s">
        <v>29</v>
      </c>
      <c r="I9" s="29" t="s">
        <v>31</v>
      </c>
    </row>
    <row r="10" spans="1:12" ht="24" customHeight="1" x14ac:dyDescent="0.3">
      <c r="A10" s="6" t="s">
        <v>3</v>
      </c>
      <c r="B10" s="162" t="s">
        <v>55</v>
      </c>
      <c r="C10" s="163"/>
      <c r="D10" s="163"/>
      <c r="E10" s="164"/>
      <c r="F10" s="34">
        <v>8994</v>
      </c>
      <c r="G10" s="12"/>
      <c r="H10" s="33"/>
      <c r="I10" s="34">
        <f t="shared" ref="I10:I15" si="0">H10*F10</f>
        <v>0</v>
      </c>
    </row>
    <row r="11" spans="1:12" ht="24" customHeight="1" x14ac:dyDescent="0.3">
      <c r="A11" s="6" t="s">
        <v>4</v>
      </c>
      <c r="B11" s="162" t="s">
        <v>215</v>
      </c>
      <c r="C11" s="163"/>
      <c r="D11" s="163"/>
      <c r="E11" s="164"/>
      <c r="F11" s="34">
        <v>15822</v>
      </c>
      <c r="G11" s="12"/>
      <c r="H11" s="33"/>
      <c r="I11" s="34">
        <f t="shared" si="0"/>
        <v>0</v>
      </c>
    </row>
    <row r="12" spans="1:12" ht="24" customHeight="1" x14ac:dyDescent="0.3">
      <c r="A12" s="6" t="s">
        <v>5</v>
      </c>
      <c r="B12" s="162" t="s">
        <v>216</v>
      </c>
      <c r="C12" s="163"/>
      <c r="D12" s="163"/>
      <c r="E12" s="164"/>
      <c r="F12" s="34">
        <v>15507</v>
      </c>
      <c r="G12" s="12"/>
      <c r="H12" s="33"/>
      <c r="I12" s="34">
        <f t="shared" si="0"/>
        <v>0</v>
      </c>
    </row>
    <row r="13" spans="1:12" s="42" customFormat="1" ht="24" customHeight="1" x14ac:dyDescent="0.3">
      <c r="A13" s="7" t="s">
        <v>6</v>
      </c>
      <c r="B13" s="162" t="s">
        <v>224</v>
      </c>
      <c r="C13" s="163"/>
      <c r="D13" s="163"/>
      <c r="E13" s="164"/>
      <c r="F13" s="41">
        <v>23399</v>
      </c>
      <c r="G13" s="39"/>
      <c r="H13" s="40"/>
      <c r="I13" s="41">
        <f t="shared" si="0"/>
        <v>0</v>
      </c>
    </row>
    <row r="14" spans="1:12" s="42" customFormat="1" ht="24" customHeight="1" x14ac:dyDescent="0.3">
      <c r="A14" s="7" t="s">
        <v>7</v>
      </c>
      <c r="B14" s="162" t="s">
        <v>58</v>
      </c>
      <c r="C14" s="163"/>
      <c r="D14" s="163"/>
      <c r="E14" s="164"/>
      <c r="F14" s="41">
        <v>23320</v>
      </c>
      <c r="G14" s="39"/>
      <c r="H14" s="40"/>
      <c r="I14" s="41">
        <f t="shared" si="0"/>
        <v>0</v>
      </c>
    </row>
    <row r="15" spans="1:12" s="49" customFormat="1" ht="24" customHeight="1" x14ac:dyDescent="0.3">
      <c r="A15" s="7" t="s">
        <v>243</v>
      </c>
      <c r="B15" s="162" t="s">
        <v>181</v>
      </c>
      <c r="C15" s="163"/>
      <c r="D15" s="163"/>
      <c r="E15" s="164"/>
      <c r="F15" s="41">
        <v>22716</v>
      </c>
      <c r="G15" s="39"/>
      <c r="H15" s="40"/>
      <c r="I15" s="41">
        <f t="shared" si="0"/>
        <v>0</v>
      </c>
    </row>
    <row r="16" spans="1:12" ht="24" customHeight="1" x14ac:dyDescent="0.3">
      <c r="A16" s="6" t="s">
        <v>9</v>
      </c>
      <c r="B16" s="162" t="s">
        <v>182</v>
      </c>
      <c r="C16" s="163"/>
      <c r="D16" s="163"/>
      <c r="E16" s="164"/>
      <c r="F16" s="32" t="s">
        <v>54</v>
      </c>
      <c r="G16" s="12"/>
      <c r="H16" s="33"/>
      <c r="I16" s="34"/>
    </row>
    <row r="17" spans="1:10" ht="24" customHeight="1" x14ac:dyDescent="0.3">
      <c r="A17" s="6" t="s">
        <v>10</v>
      </c>
      <c r="B17" s="170" t="s">
        <v>110</v>
      </c>
      <c r="C17" s="171"/>
      <c r="D17" s="171"/>
      <c r="E17" s="172"/>
      <c r="F17" s="34">
        <v>10746</v>
      </c>
      <c r="G17" s="12"/>
      <c r="H17" s="33"/>
      <c r="I17" s="34">
        <f>H17*F17</f>
        <v>0</v>
      </c>
    </row>
    <row r="18" spans="1:10" ht="24" customHeight="1" x14ac:dyDescent="0.3">
      <c r="A18" s="7" t="s">
        <v>11</v>
      </c>
      <c r="B18" s="162" t="s">
        <v>111</v>
      </c>
      <c r="C18" s="163"/>
      <c r="D18" s="163"/>
      <c r="E18" s="164"/>
      <c r="F18" s="41">
        <v>21726</v>
      </c>
      <c r="G18" s="12"/>
      <c r="H18" s="33"/>
      <c r="I18" s="34">
        <f>H18*F18</f>
        <v>0</v>
      </c>
      <c r="J18" s="49"/>
    </row>
    <row r="19" spans="1:10" ht="24" customHeight="1" x14ac:dyDescent="0.3">
      <c r="A19" s="6" t="s">
        <v>12</v>
      </c>
      <c r="B19" s="162" t="s">
        <v>217</v>
      </c>
      <c r="C19" s="163"/>
      <c r="D19" s="163"/>
      <c r="E19" s="164"/>
      <c r="F19" s="41">
        <v>6086</v>
      </c>
      <c r="G19" s="12"/>
      <c r="H19" s="33"/>
      <c r="I19" s="34">
        <f>H19*F19</f>
        <v>0</v>
      </c>
    </row>
    <row r="20" spans="1:10" s="49" customFormat="1" ht="24" customHeight="1" x14ac:dyDescent="0.3">
      <c r="A20" s="7" t="s">
        <v>13</v>
      </c>
      <c r="B20" s="162" t="s">
        <v>183</v>
      </c>
      <c r="C20" s="163"/>
      <c r="D20" s="163"/>
      <c r="E20" s="164"/>
      <c r="F20" s="41">
        <v>1426</v>
      </c>
      <c r="G20" s="39"/>
      <c r="H20" s="40"/>
      <c r="I20" s="41">
        <f t="shared" ref="I20:I42" si="1">H20*F20</f>
        <v>0</v>
      </c>
    </row>
    <row r="21" spans="1:10" ht="24" customHeight="1" x14ac:dyDescent="0.3">
      <c r="A21" s="6" t="s">
        <v>14</v>
      </c>
      <c r="B21" s="162" t="s">
        <v>78</v>
      </c>
      <c r="C21" s="163"/>
      <c r="D21" s="163"/>
      <c r="E21" s="164"/>
      <c r="F21" s="34">
        <v>2300</v>
      </c>
      <c r="G21" s="12"/>
      <c r="H21" s="33"/>
      <c r="I21" s="34">
        <f t="shared" si="1"/>
        <v>0</v>
      </c>
    </row>
    <row r="22" spans="1:10" ht="24" customHeight="1" x14ac:dyDescent="0.3">
      <c r="A22" s="6" t="s">
        <v>79</v>
      </c>
      <c r="B22" s="162" t="s">
        <v>218</v>
      </c>
      <c r="C22" s="163"/>
      <c r="D22" s="163"/>
      <c r="E22" s="164"/>
      <c r="F22" s="34">
        <v>3439</v>
      </c>
      <c r="G22" s="12"/>
      <c r="H22" s="33"/>
      <c r="I22" s="34">
        <f t="shared" si="1"/>
        <v>0</v>
      </c>
    </row>
    <row r="23" spans="1:10" ht="24" customHeight="1" x14ac:dyDescent="0.3">
      <c r="A23" s="6" t="s">
        <v>16</v>
      </c>
      <c r="B23" s="162" t="s">
        <v>59</v>
      </c>
      <c r="C23" s="163"/>
      <c r="D23" s="163"/>
      <c r="E23" s="164"/>
      <c r="F23" s="34">
        <v>2768</v>
      </c>
      <c r="G23" s="12"/>
      <c r="H23" s="33"/>
      <c r="I23" s="34">
        <f t="shared" si="1"/>
        <v>0</v>
      </c>
    </row>
    <row r="24" spans="1:10" ht="24" customHeight="1" x14ac:dyDescent="0.3">
      <c r="A24" s="6" t="s">
        <v>17</v>
      </c>
      <c r="B24" s="162" t="s">
        <v>219</v>
      </c>
      <c r="C24" s="163"/>
      <c r="D24" s="163"/>
      <c r="E24" s="164"/>
      <c r="F24" s="34">
        <v>2501</v>
      </c>
      <c r="G24" s="12"/>
      <c r="H24" s="33"/>
      <c r="I24" s="34">
        <f t="shared" si="1"/>
        <v>0</v>
      </c>
    </row>
    <row r="25" spans="1:10" ht="24" customHeight="1" x14ac:dyDescent="0.3">
      <c r="A25" s="6" t="s">
        <v>18</v>
      </c>
      <c r="B25" s="162" t="s">
        <v>220</v>
      </c>
      <c r="C25" s="163"/>
      <c r="D25" s="163"/>
      <c r="E25" s="164"/>
      <c r="F25" s="34">
        <v>2056</v>
      </c>
      <c r="G25" s="12"/>
      <c r="H25" s="33"/>
      <c r="I25" s="34">
        <f t="shared" si="1"/>
        <v>0</v>
      </c>
    </row>
    <row r="26" spans="1:10" s="42" customFormat="1" ht="24" customHeight="1" x14ac:dyDescent="0.3">
      <c r="A26" s="7" t="s">
        <v>19</v>
      </c>
      <c r="B26" s="162" t="s">
        <v>105</v>
      </c>
      <c r="C26" s="163"/>
      <c r="D26" s="163"/>
      <c r="E26" s="164"/>
      <c r="F26" s="41">
        <v>4783</v>
      </c>
      <c r="G26" s="39"/>
      <c r="H26" s="40"/>
      <c r="I26" s="41">
        <f t="shared" si="1"/>
        <v>0</v>
      </c>
    </row>
    <row r="27" spans="1:10" ht="24" customHeight="1" x14ac:dyDescent="0.3">
      <c r="A27" s="6" t="s">
        <v>44</v>
      </c>
      <c r="B27" s="170" t="s">
        <v>184</v>
      </c>
      <c r="C27" s="171"/>
      <c r="D27" s="171"/>
      <c r="E27" s="172"/>
      <c r="F27" s="31">
        <v>1016</v>
      </c>
      <c r="G27" s="12"/>
      <c r="H27" s="33"/>
      <c r="I27" s="34">
        <f t="shared" si="1"/>
        <v>0</v>
      </c>
    </row>
    <row r="28" spans="1:10" ht="24" customHeight="1" x14ac:dyDescent="0.3">
      <c r="A28" s="6" t="s">
        <v>45</v>
      </c>
      <c r="B28" s="170" t="s">
        <v>170</v>
      </c>
      <c r="C28" s="171"/>
      <c r="D28" s="171"/>
      <c r="E28" s="172"/>
      <c r="F28" s="31">
        <v>851</v>
      </c>
      <c r="G28" s="12"/>
      <c r="H28" s="33"/>
      <c r="I28" s="34">
        <f t="shared" si="1"/>
        <v>0</v>
      </c>
    </row>
    <row r="29" spans="1:10" ht="24" customHeight="1" x14ac:dyDescent="0.3">
      <c r="A29" s="6" t="s">
        <v>47</v>
      </c>
      <c r="B29" s="170" t="s">
        <v>62</v>
      </c>
      <c r="C29" s="171"/>
      <c r="D29" s="171"/>
      <c r="E29" s="172"/>
      <c r="F29" s="31">
        <v>3567</v>
      </c>
      <c r="G29" s="12"/>
      <c r="H29" s="33"/>
      <c r="I29" s="34">
        <f t="shared" si="1"/>
        <v>0</v>
      </c>
    </row>
    <row r="30" spans="1:10" ht="24" customHeight="1" x14ac:dyDescent="0.3">
      <c r="A30" s="6" t="s">
        <v>82</v>
      </c>
      <c r="B30" s="170" t="s">
        <v>85</v>
      </c>
      <c r="C30" s="171"/>
      <c r="D30" s="171"/>
      <c r="E30" s="172"/>
      <c r="F30" s="31">
        <v>7864</v>
      </c>
      <c r="G30" s="12"/>
      <c r="H30" s="33"/>
      <c r="I30" s="34">
        <f t="shared" si="1"/>
        <v>0</v>
      </c>
    </row>
    <row r="31" spans="1:10" ht="24" customHeight="1" x14ac:dyDescent="0.3">
      <c r="A31" s="6" t="s">
        <v>83</v>
      </c>
      <c r="B31" s="170" t="s">
        <v>68</v>
      </c>
      <c r="C31" s="171"/>
      <c r="D31" s="171"/>
      <c r="E31" s="172"/>
      <c r="F31" s="31">
        <v>10036</v>
      </c>
      <c r="G31" s="12"/>
      <c r="H31" s="33"/>
      <c r="I31" s="34">
        <f t="shared" si="1"/>
        <v>0</v>
      </c>
    </row>
    <row r="32" spans="1:10" ht="24" customHeight="1" x14ac:dyDescent="0.3">
      <c r="A32" s="6" t="s">
        <v>49</v>
      </c>
      <c r="B32" s="170" t="s">
        <v>71</v>
      </c>
      <c r="C32" s="171"/>
      <c r="D32" s="171"/>
      <c r="E32" s="172"/>
      <c r="F32" s="31">
        <v>1596</v>
      </c>
      <c r="G32" s="12"/>
      <c r="H32" s="33"/>
      <c r="I32" s="34">
        <f t="shared" si="1"/>
        <v>0</v>
      </c>
    </row>
    <row r="33" spans="1:10" ht="24" customHeight="1" x14ac:dyDescent="0.3">
      <c r="A33" s="6" t="s">
        <v>51</v>
      </c>
      <c r="B33" s="170" t="s">
        <v>65</v>
      </c>
      <c r="C33" s="171"/>
      <c r="D33" s="171"/>
      <c r="E33" s="172"/>
      <c r="F33" s="31">
        <v>1349</v>
      </c>
      <c r="G33" s="12"/>
      <c r="H33" s="33"/>
      <c r="I33" s="34">
        <f t="shared" si="1"/>
        <v>0</v>
      </c>
    </row>
    <row r="34" spans="1:10" ht="24" customHeight="1" x14ac:dyDescent="0.3">
      <c r="A34" s="6" t="s">
        <v>53</v>
      </c>
      <c r="B34" s="170" t="s">
        <v>67</v>
      </c>
      <c r="C34" s="171"/>
      <c r="D34" s="171"/>
      <c r="E34" s="172"/>
      <c r="F34" s="31">
        <v>1209</v>
      </c>
      <c r="G34" s="12"/>
      <c r="H34" s="33"/>
      <c r="I34" s="34">
        <f t="shared" si="1"/>
        <v>0</v>
      </c>
    </row>
    <row r="35" spans="1:10" ht="24" customHeight="1" x14ac:dyDescent="0.3">
      <c r="A35" s="6" t="s">
        <v>72</v>
      </c>
      <c r="B35" s="170" t="s">
        <v>70</v>
      </c>
      <c r="C35" s="171"/>
      <c r="D35" s="171"/>
      <c r="E35" s="172"/>
      <c r="F35" s="31">
        <v>4360</v>
      </c>
      <c r="G35" s="12"/>
      <c r="H35" s="33"/>
      <c r="I35" s="34">
        <f t="shared" si="1"/>
        <v>0</v>
      </c>
    </row>
    <row r="36" spans="1:10" ht="24" customHeight="1" x14ac:dyDescent="0.3">
      <c r="A36" s="6" t="s">
        <v>73</v>
      </c>
      <c r="B36" s="162" t="s">
        <v>221</v>
      </c>
      <c r="C36" s="163"/>
      <c r="D36" s="163"/>
      <c r="E36" s="164"/>
      <c r="F36" s="31">
        <v>4911</v>
      </c>
      <c r="G36" s="12"/>
      <c r="H36" s="33"/>
      <c r="I36" s="41">
        <f t="shared" si="1"/>
        <v>0</v>
      </c>
    </row>
    <row r="37" spans="1:10" ht="24" customHeight="1" x14ac:dyDescent="0.3">
      <c r="A37" s="6" t="s">
        <v>74</v>
      </c>
      <c r="B37" s="170" t="s">
        <v>214</v>
      </c>
      <c r="C37" s="171"/>
      <c r="D37" s="171"/>
      <c r="E37" s="172"/>
      <c r="F37" s="31">
        <v>1990</v>
      </c>
      <c r="G37" s="12"/>
      <c r="H37" s="33"/>
      <c r="I37" s="34">
        <f t="shared" si="1"/>
        <v>0</v>
      </c>
    </row>
    <row r="38" spans="1:10" ht="24" customHeight="1" x14ac:dyDescent="0.3">
      <c r="A38" s="7" t="s">
        <v>87</v>
      </c>
      <c r="B38" s="162" t="s">
        <v>222</v>
      </c>
      <c r="C38" s="163"/>
      <c r="D38" s="163"/>
      <c r="E38" s="164"/>
      <c r="F38" s="50">
        <v>4224</v>
      </c>
      <c r="G38" s="12"/>
      <c r="H38" s="33"/>
      <c r="I38" s="41">
        <f t="shared" si="1"/>
        <v>0</v>
      </c>
    </row>
    <row r="39" spans="1:10" s="42" customFormat="1" ht="24" customHeight="1" x14ac:dyDescent="0.3">
      <c r="A39" s="7" t="s">
        <v>89</v>
      </c>
      <c r="B39" s="162" t="s">
        <v>88</v>
      </c>
      <c r="C39" s="163"/>
      <c r="D39" s="163"/>
      <c r="E39" s="164"/>
      <c r="F39" s="50">
        <v>1530</v>
      </c>
      <c r="G39" s="39"/>
      <c r="H39" s="40"/>
      <c r="I39" s="41">
        <f t="shared" si="1"/>
        <v>0</v>
      </c>
    </row>
    <row r="40" spans="1:10" ht="24" customHeight="1" x14ac:dyDescent="0.3">
      <c r="A40" s="7" t="s">
        <v>96</v>
      </c>
      <c r="B40" s="162" t="s">
        <v>223</v>
      </c>
      <c r="C40" s="163"/>
      <c r="D40" s="163"/>
      <c r="E40" s="164"/>
      <c r="F40" s="31">
        <v>1851</v>
      </c>
      <c r="G40" s="12"/>
      <c r="H40" s="33"/>
      <c r="I40" s="34">
        <f t="shared" si="1"/>
        <v>0</v>
      </c>
    </row>
    <row r="41" spans="1:10" ht="24" customHeight="1" x14ac:dyDescent="0.3">
      <c r="A41" s="7" t="s">
        <v>98</v>
      </c>
      <c r="B41" s="162" t="s">
        <v>191</v>
      </c>
      <c r="C41" s="163"/>
      <c r="D41" s="163"/>
      <c r="E41" s="164"/>
      <c r="F41" s="31">
        <v>1086</v>
      </c>
      <c r="G41" s="12"/>
      <c r="H41" s="33"/>
      <c r="I41" s="34">
        <f t="shared" si="1"/>
        <v>0</v>
      </c>
      <c r="J41" s="49"/>
    </row>
    <row r="42" spans="1:10" ht="24" customHeight="1" x14ac:dyDescent="0.3">
      <c r="A42" s="7" t="s">
        <v>99</v>
      </c>
      <c r="B42" s="170" t="s">
        <v>100</v>
      </c>
      <c r="C42" s="171"/>
      <c r="D42" s="171"/>
      <c r="E42" s="172"/>
      <c r="F42" s="31">
        <v>333</v>
      </c>
      <c r="G42" s="12"/>
      <c r="H42" s="33"/>
      <c r="I42" s="34">
        <f t="shared" si="1"/>
        <v>0</v>
      </c>
    </row>
    <row r="43" spans="1:10" ht="22.5" customHeight="1" thickBot="1" x14ac:dyDescent="0.35">
      <c r="D43" s="27"/>
      <c r="F43" s="27"/>
      <c r="G43" s="27"/>
      <c r="H43" s="27"/>
      <c r="I43" s="27"/>
    </row>
    <row r="44" spans="1:10" ht="22.5" customHeight="1" thickBot="1" x14ac:dyDescent="0.35">
      <c r="A44" s="169" t="s">
        <v>48</v>
      </c>
      <c r="B44" s="169"/>
      <c r="C44" s="169"/>
      <c r="D44" s="169"/>
      <c r="E44" s="169"/>
      <c r="F44" s="27"/>
      <c r="G44" s="27"/>
      <c r="H44" s="36" t="s">
        <v>33</v>
      </c>
      <c r="I44" s="37">
        <f>SUM(I10:I42)</f>
        <v>0</v>
      </c>
    </row>
    <row r="45" spans="1:10" ht="22.5" customHeight="1" thickBot="1" x14ac:dyDescent="0.35">
      <c r="A45" s="157" t="s">
        <v>207</v>
      </c>
      <c r="B45" s="157"/>
      <c r="C45" s="157"/>
      <c r="D45" s="157"/>
      <c r="E45" s="157"/>
      <c r="F45" s="120"/>
      <c r="G45" s="12"/>
      <c r="H45" s="12"/>
      <c r="I45" s="27"/>
    </row>
    <row r="46" spans="1:10" ht="22.5" customHeight="1" thickBot="1" x14ac:dyDescent="0.35">
      <c r="A46" s="158" t="s">
        <v>208</v>
      </c>
      <c r="B46" s="158"/>
      <c r="C46" s="158"/>
      <c r="D46" s="158"/>
      <c r="E46" s="158"/>
      <c r="F46" s="87"/>
      <c r="G46" s="12"/>
      <c r="H46" s="36" t="s">
        <v>32</v>
      </c>
      <c r="I46" s="37">
        <f>I44+I6</f>
        <v>0</v>
      </c>
    </row>
    <row r="47" spans="1:10" s="129" customFormat="1" ht="33.5" customHeight="1" x14ac:dyDescent="0.25">
      <c r="A47" s="155" t="s">
        <v>229</v>
      </c>
      <c r="B47" s="155"/>
      <c r="C47" s="155"/>
      <c r="D47" s="155"/>
      <c r="E47" s="155"/>
      <c r="F47" s="155"/>
    </row>
    <row r="48" spans="1:10" ht="29.5" customHeight="1" x14ac:dyDescent="0.3">
      <c r="A48" s="155" t="s">
        <v>209</v>
      </c>
      <c r="B48" s="155"/>
      <c r="C48" s="155"/>
      <c r="D48" s="155"/>
      <c r="E48" s="155"/>
      <c r="F48" s="155"/>
    </row>
    <row r="49" spans="1:6" ht="34" customHeight="1" x14ac:dyDescent="0.3">
      <c r="A49" s="155" t="s">
        <v>210</v>
      </c>
      <c r="B49" s="155"/>
      <c r="C49" s="155"/>
      <c r="D49" s="155"/>
      <c r="E49" s="155"/>
      <c r="F49" s="155"/>
    </row>
  </sheetData>
  <mergeCells count="42">
    <mergeCell ref="B12:E12"/>
    <mergeCell ref="A2:F2"/>
    <mergeCell ref="H2:I2"/>
    <mergeCell ref="D9:E9"/>
    <mergeCell ref="B10:E10"/>
    <mergeCell ref="B11:E11"/>
    <mergeCell ref="B24:E24"/>
    <mergeCell ref="B13:E13"/>
    <mergeCell ref="B14:E14"/>
    <mergeCell ref="B15:E15"/>
    <mergeCell ref="B16:E16"/>
    <mergeCell ref="B17:E17"/>
    <mergeCell ref="B18:E18"/>
    <mergeCell ref="B19:E19"/>
    <mergeCell ref="B20:E20"/>
    <mergeCell ref="B21:E21"/>
    <mergeCell ref="B22:E22"/>
    <mergeCell ref="B23:E23"/>
    <mergeCell ref="B36:E36"/>
    <mergeCell ref="B25:E25"/>
    <mergeCell ref="B26:E26"/>
    <mergeCell ref="B27:E27"/>
    <mergeCell ref="B28:E28"/>
    <mergeCell ref="B29:E29"/>
    <mergeCell ref="B30:E30"/>
    <mergeCell ref="B31:E31"/>
    <mergeCell ref="B32:E32"/>
    <mergeCell ref="B33:E33"/>
    <mergeCell ref="B34:E34"/>
    <mergeCell ref="B35:E35"/>
    <mergeCell ref="A49:F49"/>
    <mergeCell ref="B37:E37"/>
    <mergeCell ref="B38:E38"/>
    <mergeCell ref="B39:E39"/>
    <mergeCell ref="B40:E40"/>
    <mergeCell ref="B41:E41"/>
    <mergeCell ref="B42:E42"/>
    <mergeCell ref="A44:E44"/>
    <mergeCell ref="A45:E45"/>
    <mergeCell ref="A46:E46"/>
    <mergeCell ref="A47:F47"/>
    <mergeCell ref="A48:F48"/>
  </mergeCells>
  <printOptions horizontalCentered="1" verticalCentered="1"/>
  <pageMargins left="0.23622047244094491" right="0.23622047244094491" top="0.74803149606299213" bottom="0.74803149606299213"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22B6A-D5C0-480B-B734-81103B1E2BF6}">
  <sheetPr>
    <pageSetUpPr fitToPage="1"/>
  </sheetPr>
  <dimension ref="A1:J49"/>
  <sheetViews>
    <sheetView showGridLines="0" zoomScale="80" zoomScaleNormal="80" workbookViewId="0">
      <selection activeCell="B15" sqref="B15:E15"/>
    </sheetView>
  </sheetViews>
  <sheetFormatPr baseColWidth="10" defaultColWidth="8.7109375" defaultRowHeight="14" x14ac:dyDescent="0.3"/>
  <cols>
    <col min="1" max="1" width="21.2109375" style="8" customWidth="1"/>
    <col min="2" max="2" width="31.78515625" style="8" customWidth="1"/>
    <col min="3" max="3" width="52.140625" style="9" customWidth="1"/>
    <col min="4" max="4" width="12.0703125" style="27" customWidth="1"/>
    <col min="5" max="5" width="19.42578125" style="11" customWidth="1"/>
    <col min="6" max="6" width="13" style="27" bestFit="1" customWidth="1"/>
    <col min="7" max="7" width="4.0703125" style="13" customWidth="1"/>
    <col min="8" max="8" width="10.92578125" style="13" customWidth="1"/>
    <col min="9" max="9" width="13" style="38" customWidth="1"/>
    <col min="10" max="16384" width="8.7109375" style="13"/>
  </cols>
  <sheetData>
    <row r="1" spans="1:9" ht="21.25" customHeight="1" x14ac:dyDescent="0.3">
      <c r="G1" s="12"/>
    </row>
    <row r="2" spans="1:9" ht="46.4" customHeight="1" x14ac:dyDescent="0.3">
      <c r="A2" s="156" t="s">
        <v>25</v>
      </c>
      <c r="B2" s="156"/>
      <c r="C2" s="156"/>
      <c r="D2" s="156"/>
      <c r="E2" s="156"/>
      <c r="F2" s="156"/>
      <c r="G2" s="12"/>
      <c r="H2" s="165" t="s">
        <v>180</v>
      </c>
      <c r="I2" s="166"/>
    </row>
    <row r="3" spans="1:9" ht="10" customHeight="1" x14ac:dyDescent="0.3">
      <c r="A3" s="51"/>
      <c r="B3" s="51"/>
      <c r="C3" s="51"/>
      <c r="D3" s="61"/>
      <c r="E3" s="51"/>
      <c r="F3" s="61"/>
      <c r="G3" s="12"/>
      <c r="H3" s="53"/>
      <c r="I3" s="62"/>
    </row>
    <row r="4" spans="1:9" ht="28" x14ac:dyDescent="0.3">
      <c r="G4" s="12"/>
      <c r="H4" s="15" t="s">
        <v>39</v>
      </c>
    </row>
    <row r="5" spans="1:9" ht="28.5" thickBot="1" x14ac:dyDescent="0.35">
      <c r="A5" s="16" t="s">
        <v>1</v>
      </c>
      <c r="B5" s="16" t="s">
        <v>26</v>
      </c>
      <c r="C5" s="16" t="s">
        <v>0</v>
      </c>
      <c r="D5" s="43" t="s">
        <v>2</v>
      </c>
      <c r="E5" s="18" t="s">
        <v>27</v>
      </c>
      <c r="F5" s="44" t="s">
        <v>28</v>
      </c>
      <c r="G5" s="12"/>
      <c r="H5" s="20" t="s">
        <v>29</v>
      </c>
      <c r="I5" s="44" t="s">
        <v>30</v>
      </c>
    </row>
    <row r="6" spans="1:9" ht="72.650000000000006" customHeight="1" thickBot="1" x14ac:dyDescent="0.35">
      <c r="A6" s="5" t="s">
        <v>22</v>
      </c>
      <c r="B6" s="63"/>
      <c r="C6" s="145" t="s">
        <v>254</v>
      </c>
      <c r="D6" s="45">
        <v>415742.5</v>
      </c>
      <c r="E6" s="76">
        <v>0.2</v>
      </c>
      <c r="F6" s="146">
        <f>D6*(1-E6)</f>
        <v>332594</v>
      </c>
      <c r="G6" s="12"/>
      <c r="H6" s="24"/>
      <c r="I6" s="46">
        <f t="shared" ref="I6" si="0">H6*F6</f>
        <v>0</v>
      </c>
    </row>
    <row r="7" spans="1:9" x14ac:dyDescent="0.3">
      <c r="C7" s="65"/>
      <c r="G7" s="12"/>
      <c r="H7" s="12"/>
      <c r="I7" s="27"/>
    </row>
    <row r="8" spans="1:9" x14ac:dyDescent="0.3">
      <c r="A8" s="26" t="s">
        <v>20</v>
      </c>
      <c r="B8" s="26"/>
      <c r="C8" s="65"/>
      <c r="G8" s="12"/>
      <c r="H8" s="12"/>
      <c r="I8" s="27"/>
    </row>
    <row r="9" spans="1:9" ht="32.75" customHeight="1" x14ac:dyDescent="0.3">
      <c r="A9" s="28" t="s">
        <v>66</v>
      </c>
      <c r="B9" s="126" t="s">
        <v>0</v>
      </c>
      <c r="C9" s="127"/>
      <c r="D9" s="167" t="s">
        <v>227</v>
      </c>
      <c r="E9" s="168"/>
      <c r="F9" s="29" t="s">
        <v>28</v>
      </c>
      <c r="G9" s="12"/>
      <c r="H9" s="30" t="s">
        <v>29</v>
      </c>
      <c r="I9" s="29" t="s">
        <v>31</v>
      </c>
    </row>
    <row r="10" spans="1:9" ht="21.5" customHeight="1" x14ac:dyDescent="0.3">
      <c r="A10" s="7" t="s">
        <v>3</v>
      </c>
      <c r="B10" s="162" t="s">
        <v>55</v>
      </c>
      <c r="C10" s="163"/>
      <c r="D10" s="163"/>
      <c r="E10" s="164"/>
      <c r="F10" s="41">
        <v>8994</v>
      </c>
      <c r="G10" s="39"/>
      <c r="H10" s="40"/>
      <c r="I10" s="41">
        <f>H10*F10</f>
        <v>0</v>
      </c>
    </row>
    <row r="11" spans="1:9" ht="21.5" customHeight="1" x14ac:dyDescent="0.3">
      <c r="A11" s="7" t="s">
        <v>4</v>
      </c>
      <c r="B11" s="162" t="s">
        <v>215</v>
      </c>
      <c r="C11" s="163"/>
      <c r="D11" s="163"/>
      <c r="E11" s="164"/>
      <c r="F11" s="41">
        <v>15822</v>
      </c>
      <c r="G11" s="39"/>
      <c r="H11" s="40"/>
      <c r="I11" s="41">
        <f t="shared" ref="I11:I42" si="1">H11*F11</f>
        <v>0</v>
      </c>
    </row>
    <row r="12" spans="1:9" ht="21.5" customHeight="1" x14ac:dyDescent="0.3">
      <c r="A12" s="7" t="s">
        <v>5</v>
      </c>
      <c r="B12" s="162" t="s">
        <v>216</v>
      </c>
      <c r="C12" s="163"/>
      <c r="D12" s="163"/>
      <c r="E12" s="164"/>
      <c r="F12" s="41">
        <v>15507</v>
      </c>
      <c r="G12" s="39"/>
      <c r="H12" s="40"/>
      <c r="I12" s="41">
        <f t="shared" si="1"/>
        <v>0</v>
      </c>
    </row>
    <row r="13" spans="1:9" s="42" customFormat="1" ht="21.5" customHeight="1" x14ac:dyDescent="0.3">
      <c r="A13" s="7" t="s">
        <v>6</v>
      </c>
      <c r="B13" s="162" t="s">
        <v>224</v>
      </c>
      <c r="C13" s="163"/>
      <c r="D13" s="163"/>
      <c r="E13" s="164"/>
      <c r="F13" s="41">
        <v>23399</v>
      </c>
      <c r="G13" s="39"/>
      <c r="H13" s="40"/>
      <c r="I13" s="41">
        <f t="shared" si="1"/>
        <v>0</v>
      </c>
    </row>
    <row r="14" spans="1:9" s="42" customFormat="1" ht="21.5" customHeight="1" x14ac:dyDescent="0.3">
      <c r="A14" s="7" t="s">
        <v>7</v>
      </c>
      <c r="B14" s="162" t="s">
        <v>58</v>
      </c>
      <c r="C14" s="163"/>
      <c r="D14" s="163"/>
      <c r="E14" s="164"/>
      <c r="F14" s="41">
        <v>23320</v>
      </c>
      <c r="G14" s="39"/>
      <c r="H14" s="40"/>
      <c r="I14" s="41">
        <f t="shared" si="1"/>
        <v>0</v>
      </c>
    </row>
    <row r="15" spans="1:9" s="49" customFormat="1" ht="21.5" customHeight="1" x14ac:dyDescent="0.3">
      <c r="A15" s="7" t="s">
        <v>243</v>
      </c>
      <c r="B15" s="162" t="s">
        <v>181</v>
      </c>
      <c r="C15" s="163"/>
      <c r="D15" s="163"/>
      <c r="E15" s="164"/>
      <c r="F15" s="41">
        <v>22716</v>
      </c>
      <c r="G15" s="39"/>
      <c r="H15" s="40"/>
      <c r="I15" s="41">
        <f t="shared" si="1"/>
        <v>0</v>
      </c>
    </row>
    <row r="16" spans="1:9" ht="21.5" customHeight="1" x14ac:dyDescent="0.3">
      <c r="A16" s="7" t="s">
        <v>10</v>
      </c>
      <c r="B16" s="162" t="s">
        <v>110</v>
      </c>
      <c r="C16" s="163"/>
      <c r="D16" s="163"/>
      <c r="E16" s="164"/>
      <c r="F16" s="41">
        <v>10746</v>
      </c>
      <c r="G16" s="39"/>
      <c r="H16" s="40"/>
      <c r="I16" s="41">
        <f t="shared" si="1"/>
        <v>0</v>
      </c>
    </row>
    <row r="17" spans="1:10" ht="21.5" customHeight="1" x14ac:dyDescent="0.3">
      <c r="A17" s="7" t="s">
        <v>11</v>
      </c>
      <c r="B17" s="162" t="s">
        <v>111</v>
      </c>
      <c r="C17" s="163"/>
      <c r="D17" s="163"/>
      <c r="E17" s="164"/>
      <c r="F17" s="41">
        <v>21726</v>
      </c>
      <c r="G17" s="39"/>
      <c r="H17" s="40"/>
      <c r="I17" s="41">
        <f t="shared" si="1"/>
        <v>0</v>
      </c>
      <c r="J17" s="49"/>
    </row>
    <row r="18" spans="1:10" ht="21.5" customHeight="1" x14ac:dyDescent="0.3">
      <c r="A18" s="7" t="s">
        <v>12</v>
      </c>
      <c r="B18" s="162" t="s">
        <v>217</v>
      </c>
      <c r="C18" s="163"/>
      <c r="D18" s="163"/>
      <c r="E18" s="164"/>
      <c r="F18" s="41">
        <v>6086</v>
      </c>
      <c r="G18" s="39"/>
      <c r="H18" s="40"/>
      <c r="I18" s="41">
        <f t="shared" si="1"/>
        <v>0</v>
      </c>
    </row>
    <row r="19" spans="1:10" ht="21.5" customHeight="1" x14ac:dyDescent="0.3">
      <c r="A19" s="7" t="s">
        <v>14</v>
      </c>
      <c r="B19" s="162" t="s">
        <v>78</v>
      </c>
      <c r="C19" s="163"/>
      <c r="D19" s="163"/>
      <c r="E19" s="164"/>
      <c r="F19" s="41">
        <v>2300</v>
      </c>
      <c r="G19" s="39"/>
      <c r="H19" s="40"/>
      <c r="I19" s="41">
        <f t="shared" si="1"/>
        <v>0</v>
      </c>
    </row>
    <row r="20" spans="1:10" ht="21.5" customHeight="1" x14ac:dyDescent="0.3">
      <c r="A20" s="7" t="s">
        <v>79</v>
      </c>
      <c r="B20" s="162" t="s">
        <v>218</v>
      </c>
      <c r="C20" s="163"/>
      <c r="D20" s="163"/>
      <c r="E20" s="164"/>
      <c r="F20" s="41">
        <v>3439</v>
      </c>
      <c r="G20" s="39"/>
      <c r="H20" s="40"/>
      <c r="I20" s="41">
        <f t="shared" si="1"/>
        <v>0</v>
      </c>
    </row>
    <row r="21" spans="1:10" ht="21.5" customHeight="1" x14ac:dyDescent="0.3">
      <c r="A21" s="7" t="s">
        <v>15</v>
      </c>
      <c r="B21" s="162" t="s">
        <v>81</v>
      </c>
      <c r="C21" s="163"/>
      <c r="D21" s="163"/>
      <c r="E21" s="164"/>
      <c r="F21" s="41">
        <v>1407</v>
      </c>
      <c r="G21" s="39"/>
      <c r="H21" s="40"/>
      <c r="I21" s="41">
        <f t="shared" si="1"/>
        <v>0</v>
      </c>
    </row>
    <row r="22" spans="1:10" ht="21.5" customHeight="1" x14ac:dyDescent="0.3">
      <c r="A22" s="7" t="s">
        <v>16</v>
      </c>
      <c r="B22" s="162" t="s">
        <v>59</v>
      </c>
      <c r="C22" s="163"/>
      <c r="D22" s="163"/>
      <c r="E22" s="164"/>
      <c r="F22" s="41">
        <v>2768</v>
      </c>
      <c r="G22" s="39"/>
      <c r="H22" s="40"/>
      <c r="I22" s="41">
        <f t="shared" si="1"/>
        <v>0</v>
      </c>
    </row>
    <row r="23" spans="1:10" ht="21.5" customHeight="1" x14ac:dyDescent="0.3">
      <c r="A23" s="7" t="s">
        <v>17</v>
      </c>
      <c r="B23" s="162" t="s">
        <v>219</v>
      </c>
      <c r="C23" s="163"/>
      <c r="D23" s="163"/>
      <c r="E23" s="164"/>
      <c r="F23" s="41">
        <v>2501</v>
      </c>
      <c r="G23" s="39"/>
      <c r="H23" s="40"/>
      <c r="I23" s="41">
        <f t="shared" si="1"/>
        <v>0</v>
      </c>
    </row>
    <row r="24" spans="1:10" ht="21.5" customHeight="1" x14ac:dyDescent="0.3">
      <c r="A24" s="7" t="s">
        <v>18</v>
      </c>
      <c r="B24" s="162" t="s">
        <v>220</v>
      </c>
      <c r="C24" s="163"/>
      <c r="D24" s="163"/>
      <c r="E24" s="164"/>
      <c r="F24" s="41">
        <v>2056</v>
      </c>
      <c r="G24" s="39"/>
      <c r="H24" s="40"/>
      <c r="I24" s="41">
        <f t="shared" si="1"/>
        <v>0</v>
      </c>
    </row>
    <row r="25" spans="1:10" s="49" customFormat="1" ht="21.5" customHeight="1" x14ac:dyDescent="0.3">
      <c r="A25" s="7" t="s">
        <v>19</v>
      </c>
      <c r="B25" s="162" t="s">
        <v>105</v>
      </c>
      <c r="C25" s="163"/>
      <c r="D25" s="163"/>
      <c r="E25" s="164"/>
      <c r="F25" s="41">
        <v>4783</v>
      </c>
      <c r="G25" s="39"/>
      <c r="H25" s="40"/>
      <c r="I25" s="41">
        <f t="shared" si="1"/>
        <v>0</v>
      </c>
    </row>
    <row r="26" spans="1:10" ht="21.5" customHeight="1" x14ac:dyDescent="0.3">
      <c r="A26" s="7" t="s">
        <v>44</v>
      </c>
      <c r="B26" s="162" t="s">
        <v>60</v>
      </c>
      <c r="C26" s="163"/>
      <c r="D26" s="163"/>
      <c r="E26" s="164"/>
      <c r="F26" s="41">
        <v>1016</v>
      </c>
      <c r="G26" s="39"/>
      <c r="H26" s="40"/>
      <c r="I26" s="50">
        <f t="shared" si="1"/>
        <v>0</v>
      </c>
    </row>
    <row r="27" spans="1:10" ht="21.5" customHeight="1" x14ac:dyDescent="0.3">
      <c r="A27" s="7" t="s">
        <v>45</v>
      </c>
      <c r="B27" s="162" t="s">
        <v>61</v>
      </c>
      <c r="C27" s="163"/>
      <c r="D27" s="163"/>
      <c r="E27" s="164"/>
      <c r="F27" s="41">
        <v>851</v>
      </c>
      <c r="G27" s="39"/>
      <c r="H27" s="40"/>
      <c r="I27" s="50">
        <f t="shared" si="1"/>
        <v>0</v>
      </c>
    </row>
    <row r="28" spans="1:10" ht="21.5" customHeight="1" x14ac:dyDescent="0.3">
      <c r="A28" s="7" t="s">
        <v>46</v>
      </c>
      <c r="B28" s="162" t="s">
        <v>63</v>
      </c>
      <c r="C28" s="163"/>
      <c r="D28" s="163"/>
      <c r="E28" s="164"/>
      <c r="F28" s="41">
        <v>2523</v>
      </c>
      <c r="G28" s="39"/>
      <c r="H28" s="40"/>
      <c r="I28" s="50">
        <f t="shared" si="1"/>
        <v>0</v>
      </c>
    </row>
    <row r="29" spans="1:10" ht="21.5" customHeight="1" x14ac:dyDescent="0.3">
      <c r="A29" s="7" t="s">
        <v>47</v>
      </c>
      <c r="B29" s="162" t="s">
        <v>62</v>
      </c>
      <c r="C29" s="163"/>
      <c r="D29" s="163"/>
      <c r="E29" s="164"/>
      <c r="F29" s="41">
        <v>3567</v>
      </c>
      <c r="G29" s="39"/>
      <c r="H29" s="40"/>
      <c r="I29" s="50">
        <f t="shared" si="1"/>
        <v>0</v>
      </c>
    </row>
    <row r="30" spans="1:10" ht="21.5" customHeight="1" x14ac:dyDescent="0.3">
      <c r="A30" s="7" t="s">
        <v>49</v>
      </c>
      <c r="B30" s="162" t="s">
        <v>71</v>
      </c>
      <c r="C30" s="163"/>
      <c r="D30" s="163"/>
      <c r="E30" s="164"/>
      <c r="F30" s="41">
        <v>1596</v>
      </c>
      <c r="G30" s="39"/>
      <c r="H30" s="40"/>
      <c r="I30" s="50">
        <f t="shared" si="1"/>
        <v>0</v>
      </c>
    </row>
    <row r="31" spans="1:10" ht="21.5" customHeight="1" x14ac:dyDescent="0.3">
      <c r="A31" s="7" t="s">
        <v>51</v>
      </c>
      <c r="B31" s="162" t="s">
        <v>65</v>
      </c>
      <c r="C31" s="163"/>
      <c r="D31" s="163"/>
      <c r="E31" s="164"/>
      <c r="F31" s="41">
        <v>1349</v>
      </c>
      <c r="G31" s="39"/>
      <c r="H31" s="40"/>
      <c r="I31" s="41">
        <f t="shared" ref="I31:I33" si="2">H31*F31</f>
        <v>0</v>
      </c>
    </row>
    <row r="32" spans="1:10" ht="21.5" customHeight="1" x14ac:dyDescent="0.3">
      <c r="A32" s="7" t="s">
        <v>52</v>
      </c>
      <c r="B32" s="162" t="s">
        <v>250</v>
      </c>
      <c r="C32" s="163"/>
      <c r="D32" s="163"/>
      <c r="E32" s="164"/>
      <c r="F32" s="138" t="s">
        <v>241</v>
      </c>
      <c r="G32" s="39"/>
      <c r="H32" s="40"/>
      <c r="I32" s="50"/>
    </row>
    <row r="33" spans="1:9" ht="21.5" customHeight="1" x14ac:dyDescent="0.3">
      <c r="A33" s="7" t="s">
        <v>53</v>
      </c>
      <c r="B33" s="162" t="s">
        <v>67</v>
      </c>
      <c r="C33" s="163"/>
      <c r="D33" s="163"/>
      <c r="E33" s="164"/>
      <c r="F33" s="41">
        <v>1209</v>
      </c>
      <c r="G33" s="39"/>
      <c r="H33" s="40"/>
      <c r="I33" s="41">
        <f t="shared" si="2"/>
        <v>0</v>
      </c>
    </row>
    <row r="34" spans="1:9" ht="21.5" customHeight="1" x14ac:dyDescent="0.3">
      <c r="A34" s="7" t="s">
        <v>74</v>
      </c>
      <c r="B34" s="162" t="s">
        <v>102</v>
      </c>
      <c r="C34" s="163"/>
      <c r="D34" s="163"/>
      <c r="E34" s="164"/>
      <c r="F34" s="41">
        <v>1990</v>
      </c>
      <c r="G34" s="39"/>
      <c r="H34" s="40"/>
      <c r="I34" s="41">
        <f t="shared" si="1"/>
        <v>0</v>
      </c>
    </row>
    <row r="35" spans="1:9" ht="21.5" customHeight="1" x14ac:dyDescent="0.3">
      <c r="A35" s="7" t="s">
        <v>87</v>
      </c>
      <c r="B35" s="162" t="s">
        <v>222</v>
      </c>
      <c r="C35" s="163"/>
      <c r="D35" s="163"/>
      <c r="E35" s="164"/>
      <c r="F35" s="41">
        <v>4224</v>
      </c>
      <c r="G35" s="39"/>
      <c r="H35" s="40"/>
      <c r="I35" s="41">
        <f t="shared" si="1"/>
        <v>0</v>
      </c>
    </row>
    <row r="36" spans="1:9" s="49" customFormat="1" ht="21.5" customHeight="1" x14ac:dyDescent="0.3">
      <c r="A36" s="7" t="s">
        <v>89</v>
      </c>
      <c r="B36" s="162" t="s">
        <v>88</v>
      </c>
      <c r="C36" s="163"/>
      <c r="D36" s="163"/>
      <c r="E36" s="164"/>
      <c r="F36" s="41">
        <v>1530</v>
      </c>
      <c r="G36" s="39"/>
      <c r="H36" s="40"/>
      <c r="I36" s="41">
        <f t="shared" si="1"/>
        <v>0</v>
      </c>
    </row>
    <row r="37" spans="1:9" s="49" customFormat="1" ht="21.5" customHeight="1" x14ac:dyDescent="0.3">
      <c r="A37" s="7" t="s">
        <v>188</v>
      </c>
      <c r="B37" s="162" t="s">
        <v>189</v>
      </c>
      <c r="C37" s="163"/>
      <c r="D37" s="163"/>
      <c r="E37" s="164"/>
      <c r="F37" s="41" t="s">
        <v>242</v>
      </c>
      <c r="G37" s="39"/>
      <c r="H37" s="40"/>
      <c r="I37" s="41"/>
    </row>
    <row r="38" spans="1:9" s="49" customFormat="1" ht="21.5" customHeight="1" x14ac:dyDescent="0.3">
      <c r="A38" s="7" t="s">
        <v>186</v>
      </c>
      <c r="B38" s="162" t="s">
        <v>187</v>
      </c>
      <c r="C38" s="163"/>
      <c r="D38" s="163"/>
      <c r="E38" s="164"/>
      <c r="F38" s="41" t="s">
        <v>242</v>
      </c>
      <c r="G38" s="39"/>
      <c r="H38" s="40"/>
      <c r="I38" s="41"/>
    </row>
    <row r="39" spans="1:9" ht="21.5" customHeight="1" x14ac:dyDescent="0.3">
      <c r="A39" s="7" t="s">
        <v>96</v>
      </c>
      <c r="B39" s="162" t="s">
        <v>223</v>
      </c>
      <c r="C39" s="163"/>
      <c r="D39" s="163"/>
      <c r="E39" s="164"/>
      <c r="F39" s="41">
        <v>1851</v>
      </c>
      <c r="G39" s="39"/>
      <c r="H39" s="40"/>
      <c r="I39" s="41">
        <f t="shared" si="1"/>
        <v>0</v>
      </c>
    </row>
    <row r="40" spans="1:9" s="49" customFormat="1" ht="21.5" customHeight="1" x14ac:dyDescent="0.3">
      <c r="A40" s="7" t="s">
        <v>97</v>
      </c>
      <c r="B40" s="162" t="s">
        <v>190</v>
      </c>
      <c r="C40" s="163"/>
      <c r="D40" s="163"/>
      <c r="E40" s="164"/>
      <c r="F40" s="138" t="s">
        <v>241</v>
      </c>
      <c r="G40" s="39"/>
      <c r="H40" s="40"/>
      <c r="I40" s="41"/>
    </row>
    <row r="41" spans="1:9" ht="21.5" customHeight="1" x14ac:dyDescent="0.3">
      <c r="A41" s="7" t="s">
        <v>98</v>
      </c>
      <c r="B41" s="162" t="s">
        <v>101</v>
      </c>
      <c r="C41" s="163"/>
      <c r="D41" s="163"/>
      <c r="E41" s="164"/>
      <c r="F41" s="41">
        <v>1086</v>
      </c>
      <c r="G41" s="39"/>
      <c r="H41" s="40"/>
      <c r="I41" s="41">
        <f t="shared" si="1"/>
        <v>0</v>
      </c>
    </row>
    <row r="42" spans="1:9" ht="21.5" customHeight="1" x14ac:dyDescent="0.3">
      <c r="A42" s="7" t="s">
        <v>99</v>
      </c>
      <c r="B42" s="162" t="s">
        <v>100</v>
      </c>
      <c r="C42" s="163"/>
      <c r="D42" s="163"/>
      <c r="E42" s="164"/>
      <c r="F42" s="41">
        <v>333</v>
      </c>
      <c r="G42" s="39"/>
      <c r="H42" s="40"/>
      <c r="I42" s="41">
        <f t="shared" si="1"/>
        <v>0</v>
      </c>
    </row>
    <row r="43" spans="1:9" ht="22.5" customHeight="1" thickBot="1" x14ac:dyDescent="0.35">
      <c r="G43" s="12"/>
      <c r="H43" s="12"/>
      <c r="I43" s="27"/>
    </row>
    <row r="44" spans="1:9" ht="22.5" customHeight="1" thickBot="1" x14ac:dyDescent="0.35">
      <c r="A44" s="169" t="s">
        <v>48</v>
      </c>
      <c r="B44" s="169"/>
      <c r="C44" s="169"/>
      <c r="D44" s="169"/>
      <c r="E44" s="169"/>
      <c r="G44" s="12"/>
      <c r="H44" s="36" t="s">
        <v>33</v>
      </c>
      <c r="I44" s="37">
        <f>SUM(I10:I42)</f>
        <v>0</v>
      </c>
    </row>
    <row r="45" spans="1:9" ht="16.75" customHeight="1" thickBot="1" x14ac:dyDescent="0.35">
      <c r="A45" s="157" t="s">
        <v>207</v>
      </c>
      <c r="B45" s="157"/>
      <c r="C45" s="157"/>
      <c r="D45" s="157"/>
      <c r="E45" s="157"/>
      <c r="F45" s="128"/>
      <c r="G45" s="12"/>
    </row>
    <row r="46" spans="1:9" ht="29.5" customHeight="1" thickBot="1" x14ac:dyDescent="0.35">
      <c r="A46" s="158" t="s">
        <v>208</v>
      </c>
      <c r="B46" s="158"/>
      <c r="C46" s="158"/>
      <c r="D46" s="158"/>
      <c r="E46" s="158"/>
      <c r="F46" s="87"/>
      <c r="H46" s="36" t="s">
        <v>32</v>
      </c>
      <c r="I46" s="37">
        <f>I44+I6</f>
        <v>0</v>
      </c>
    </row>
    <row r="47" spans="1:9" ht="41" customHeight="1" x14ac:dyDescent="0.3">
      <c r="A47" s="155" t="s">
        <v>229</v>
      </c>
      <c r="B47" s="155"/>
      <c r="C47" s="155"/>
      <c r="D47" s="155"/>
      <c r="E47" s="155"/>
      <c r="F47" s="155"/>
    </row>
    <row r="48" spans="1:9" ht="37" customHeight="1" x14ac:dyDescent="0.3">
      <c r="A48" s="155" t="s">
        <v>209</v>
      </c>
      <c r="B48" s="155"/>
      <c r="C48" s="155"/>
      <c r="D48" s="155"/>
      <c r="E48" s="155"/>
      <c r="F48" s="155"/>
    </row>
    <row r="49" spans="1:6" ht="31.5" customHeight="1" x14ac:dyDescent="0.3">
      <c r="A49" s="155" t="s">
        <v>210</v>
      </c>
      <c r="B49" s="155"/>
      <c r="C49" s="155"/>
      <c r="D49" s="155"/>
      <c r="E49" s="155"/>
      <c r="F49" s="155"/>
    </row>
  </sheetData>
  <mergeCells count="42">
    <mergeCell ref="A49:F49"/>
    <mergeCell ref="D9:E9"/>
    <mergeCell ref="B42:E42"/>
    <mergeCell ref="A44:E44"/>
    <mergeCell ref="A45:E45"/>
    <mergeCell ref="A46:E46"/>
    <mergeCell ref="A47:F47"/>
    <mergeCell ref="A48:F48"/>
    <mergeCell ref="B36:E36"/>
    <mergeCell ref="B37:E37"/>
    <mergeCell ref="B38:E38"/>
    <mergeCell ref="B39:E39"/>
    <mergeCell ref="B40:E40"/>
    <mergeCell ref="B41:E41"/>
    <mergeCell ref="B31:E31"/>
    <mergeCell ref="B32:E32"/>
    <mergeCell ref="B33:E33"/>
    <mergeCell ref="B34:E34"/>
    <mergeCell ref="B35:E35"/>
    <mergeCell ref="B25:E25"/>
    <mergeCell ref="B26:E26"/>
    <mergeCell ref="B27:E27"/>
    <mergeCell ref="B28:E28"/>
    <mergeCell ref="B29:E29"/>
    <mergeCell ref="B30:E30"/>
    <mergeCell ref="B24:E24"/>
    <mergeCell ref="B14:E14"/>
    <mergeCell ref="B15:E15"/>
    <mergeCell ref="B16:E16"/>
    <mergeCell ref="B17:E17"/>
    <mergeCell ref="B18:E18"/>
    <mergeCell ref="B19:E19"/>
    <mergeCell ref="B20:E20"/>
    <mergeCell ref="B21:E21"/>
    <mergeCell ref="B22:E22"/>
    <mergeCell ref="B23:E23"/>
    <mergeCell ref="B13:E13"/>
    <mergeCell ref="A2:F2"/>
    <mergeCell ref="H2:I2"/>
    <mergeCell ref="B10:E10"/>
    <mergeCell ref="B11:E11"/>
    <mergeCell ref="B12:E12"/>
  </mergeCells>
  <printOptions horizontalCentered="1" verticalCentered="1"/>
  <pageMargins left="0.23622047244094491" right="0.23622047244094491" top="0.74803149606299213" bottom="0.74803149606299213" header="0.31496062992125984" footer="0.31496062992125984"/>
  <pageSetup paperSize="9" scale="5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082F-534C-441E-9C79-1A084080E672}">
  <sheetPr>
    <pageSetUpPr fitToPage="1"/>
  </sheetPr>
  <dimension ref="A1:J50"/>
  <sheetViews>
    <sheetView showGridLines="0" zoomScale="80" zoomScaleNormal="80" workbookViewId="0">
      <selection activeCell="B15" sqref="B15:E15"/>
    </sheetView>
  </sheetViews>
  <sheetFormatPr baseColWidth="10" defaultColWidth="8.7109375" defaultRowHeight="14" x14ac:dyDescent="0.3"/>
  <cols>
    <col min="1" max="1" width="21.2109375" style="8" customWidth="1"/>
    <col min="2" max="2" width="28.7109375" style="8" customWidth="1"/>
    <col min="3" max="3" width="54.28515625" style="9" customWidth="1"/>
    <col min="4" max="4" width="13.42578125" style="27" bestFit="1" customWidth="1"/>
    <col min="5" max="5" width="12.42578125" style="11" customWidth="1"/>
    <col min="6" max="6" width="13" style="27" bestFit="1" customWidth="1"/>
    <col min="7" max="7" width="4.0703125" style="13" customWidth="1"/>
    <col min="8" max="8" width="12.2109375" style="13" customWidth="1"/>
    <col min="9" max="9" width="13" style="38" customWidth="1"/>
    <col min="10" max="16384" width="8.7109375" style="13"/>
  </cols>
  <sheetData>
    <row r="1" spans="1:9" ht="21.25" customHeight="1" x14ac:dyDescent="0.3">
      <c r="G1" s="12"/>
    </row>
    <row r="2" spans="1:9" ht="46.4" customHeight="1" x14ac:dyDescent="0.3">
      <c r="A2" s="156" t="s">
        <v>25</v>
      </c>
      <c r="B2" s="156"/>
      <c r="C2" s="156"/>
      <c r="D2" s="156"/>
      <c r="E2" s="156"/>
      <c r="F2" s="156"/>
      <c r="G2" s="12"/>
      <c r="H2" s="165" t="s">
        <v>180</v>
      </c>
      <c r="I2" s="166"/>
    </row>
    <row r="3" spans="1:9" ht="10" customHeight="1" x14ac:dyDescent="0.3">
      <c r="A3" s="51"/>
      <c r="B3" s="51"/>
      <c r="C3" s="51"/>
      <c r="D3" s="61"/>
      <c r="E3" s="51"/>
      <c r="F3" s="61"/>
      <c r="G3" s="12"/>
      <c r="H3" s="53"/>
      <c r="I3" s="62"/>
    </row>
    <row r="4" spans="1:9" ht="28" x14ac:dyDescent="0.3">
      <c r="G4" s="12"/>
      <c r="H4" s="15" t="s">
        <v>39</v>
      </c>
    </row>
    <row r="5" spans="1:9" ht="28.5" thickBot="1" x14ac:dyDescent="0.35">
      <c r="A5" s="16" t="s">
        <v>1</v>
      </c>
      <c r="B5" s="16" t="s">
        <v>26</v>
      </c>
      <c r="C5" s="16" t="s">
        <v>0</v>
      </c>
      <c r="D5" s="43" t="s">
        <v>2</v>
      </c>
      <c r="E5" s="18" t="s">
        <v>27</v>
      </c>
      <c r="F5" s="44" t="s">
        <v>28</v>
      </c>
      <c r="G5" s="12"/>
      <c r="H5" s="20" t="s">
        <v>29</v>
      </c>
      <c r="I5" s="44" t="s">
        <v>30</v>
      </c>
    </row>
    <row r="6" spans="1:9" ht="73.25" customHeight="1" thickBot="1" x14ac:dyDescent="0.35">
      <c r="A6" s="4" t="s">
        <v>23</v>
      </c>
      <c r="B6" s="66"/>
      <c r="C6" s="148" t="s">
        <v>255</v>
      </c>
      <c r="D6" s="68">
        <v>409750</v>
      </c>
      <c r="E6" s="109">
        <v>0.2</v>
      </c>
      <c r="F6" s="147">
        <f>D6*(1-E6)</f>
        <v>327800</v>
      </c>
      <c r="G6" s="12"/>
      <c r="H6" s="69"/>
      <c r="I6" s="46">
        <f t="shared" ref="I6" si="0">H6*F6</f>
        <v>0</v>
      </c>
    </row>
    <row r="7" spans="1:9" x14ac:dyDescent="0.3">
      <c r="B7" s="70"/>
      <c r="G7" s="12"/>
      <c r="H7" s="12"/>
      <c r="I7" s="60"/>
    </row>
    <row r="8" spans="1:9" x14ac:dyDescent="0.3">
      <c r="A8" s="26" t="s">
        <v>20</v>
      </c>
      <c r="B8" s="26"/>
      <c r="C8" s="65"/>
      <c r="G8" s="12"/>
      <c r="H8" s="12"/>
      <c r="I8" s="27"/>
    </row>
    <row r="9" spans="1:9" ht="32.75" customHeight="1" x14ac:dyDescent="0.3">
      <c r="A9" s="28" t="s">
        <v>66</v>
      </c>
      <c r="B9" s="167"/>
      <c r="C9" s="168"/>
      <c r="D9" s="167" t="s">
        <v>227</v>
      </c>
      <c r="E9" s="168"/>
      <c r="F9" s="29" t="s">
        <v>28</v>
      </c>
      <c r="G9" s="12"/>
      <c r="H9" s="30" t="s">
        <v>29</v>
      </c>
      <c r="I9" s="29" t="s">
        <v>31</v>
      </c>
    </row>
    <row r="10" spans="1:9" ht="24.5" customHeight="1" x14ac:dyDescent="0.3">
      <c r="A10" s="7" t="s">
        <v>3</v>
      </c>
      <c r="B10" s="162" t="s">
        <v>55</v>
      </c>
      <c r="C10" s="163"/>
      <c r="D10" s="163"/>
      <c r="E10" s="164"/>
      <c r="F10" s="41">
        <v>8994</v>
      </c>
      <c r="G10" s="39"/>
      <c r="H10" s="40"/>
      <c r="I10" s="41">
        <f>H10*F10</f>
        <v>0</v>
      </c>
    </row>
    <row r="11" spans="1:9" ht="24.5" customHeight="1" x14ac:dyDescent="0.3">
      <c r="A11" s="7" t="s">
        <v>4</v>
      </c>
      <c r="B11" s="162" t="s">
        <v>215</v>
      </c>
      <c r="C11" s="163"/>
      <c r="D11" s="163"/>
      <c r="E11" s="164"/>
      <c r="F11" s="41">
        <v>15822</v>
      </c>
      <c r="G11" s="39"/>
      <c r="H11" s="40"/>
      <c r="I11" s="41">
        <f t="shared" ref="I11:I43" si="1">H11*F11</f>
        <v>0</v>
      </c>
    </row>
    <row r="12" spans="1:9" ht="24.5" customHeight="1" x14ac:dyDescent="0.3">
      <c r="A12" s="7" t="s">
        <v>5</v>
      </c>
      <c r="B12" s="162" t="s">
        <v>216</v>
      </c>
      <c r="C12" s="163"/>
      <c r="D12" s="163"/>
      <c r="E12" s="164"/>
      <c r="F12" s="41">
        <v>15507</v>
      </c>
      <c r="G12" s="39"/>
      <c r="H12" s="40"/>
      <c r="I12" s="41">
        <f t="shared" si="1"/>
        <v>0</v>
      </c>
    </row>
    <row r="13" spans="1:9" s="42" customFormat="1" ht="24.5" customHeight="1" x14ac:dyDescent="0.3">
      <c r="A13" s="7" t="s">
        <v>6</v>
      </c>
      <c r="B13" s="162" t="s">
        <v>224</v>
      </c>
      <c r="C13" s="163"/>
      <c r="D13" s="163"/>
      <c r="E13" s="164"/>
      <c r="F13" s="41">
        <v>23399</v>
      </c>
      <c r="G13" s="39"/>
      <c r="H13" s="40"/>
      <c r="I13" s="41"/>
    </row>
    <row r="14" spans="1:9" s="42" customFormat="1" ht="24.5" customHeight="1" x14ac:dyDescent="0.3">
      <c r="A14" s="7" t="s">
        <v>7</v>
      </c>
      <c r="B14" s="162" t="s">
        <v>58</v>
      </c>
      <c r="C14" s="163"/>
      <c r="D14" s="163"/>
      <c r="E14" s="164"/>
      <c r="F14" s="41">
        <v>23320</v>
      </c>
      <c r="G14" s="39"/>
      <c r="H14" s="40"/>
      <c r="I14" s="41">
        <f t="shared" si="1"/>
        <v>0</v>
      </c>
    </row>
    <row r="15" spans="1:9" s="49" customFormat="1" ht="24.5" customHeight="1" x14ac:dyDescent="0.3">
      <c r="A15" s="7" t="s">
        <v>243</v>
      </c>
      <c r="B15" s="162" t="s">
        <v>181</v>
      </c>
      <c r="C15" s="163"/>
      <c r="D15" s="163"/>
      <c r="E15" s="164"/>
      <c r="F15" s="41">
        <v>22716</v>
      </c>
      <c r="G15" s="39"/>
      <c r="H15" s="40"/>
      <c r="I15" s="41">
        <f t="shared" si="1"/>
        <v>0</v>
      </c>
    </row>
    <row r="16" spans="1:9" ht="24.5" customHeight="1" x14ac:dyDescent="0.3">
      <c r="A16" s="7" t="s">
        <v>10</v>
      </c>
      <c r="B16" s="162" t="s">
        <v>76</v>
      </c>
      <c r="C16" s="163"/>
      <c r="D16" s="163"/>
      <c r="E16" s="164"/>
      <c r="F16" s="41">
        <v>10746</v>
      </c>
      <c r="G16" s="39"/>
      <c r="H16" s="40"/>
      <c r="I16" s="41">
        <f t="shared" si="1"/>
        <v>0</v>
      </c>
    </row>
    <row r="17" spans="1:10" ht="24.5" customHeight="1" x14ac:dyDescent="0.3">
      <c r="A17" s="7" t="s">
        <v>11</v>
      </c>
      <c r="B17" s="162" t="s">
        <v>111</v>
      </c>
      <c r="C17" s="163"/>
      <c r="D17" s="163"/>
      <c r="E17" s="164"/>
      <c r="F17" s="41">
        <v>21726</v>
      </c>
      <c r="G17" s="39"/>
      <c r="H17" s="40"/>
      <c r="I17" s="41">
        <f t="shared" si="1"/>
        <v>0</v>
      </c>
      <c r="J17" s="49"/>
    </row>
    <row r="18" spans="1:10" ht="24.5" customHeight="1" x14ac:dyDescent="0.3">
      <c r="A18" s="7" t="s">
        <v>12</v>
      </c>
      <c r="B18" s="162" t="s">
        <v>217</v>
      </c>
      <c r="C18" s="163"/>
      <c r="D18" s="163"/>
      <c r="E18" s="164"/>
      <c r="F18" s="41">
        <v>6086</v>
      </c>
      <c r="G18" s="39"/>
      <c r="H18" s="40"/>
      <c r="I18" s="41">
        <v>0</v>
      </c>
    </row>
    <row r="19" spans="1:10" ht="24.5" customHeight="1" x14ac:dyDescent="0.3">
      <c r="A19" s="7" t="s">
        <v>14</v>
      </c>
      <c r="B19" s="162" t="s">
        <v>78</v>
      </c>
      <c r="C19" s="163"/>
      <c r="D19" s="163"/>
      <c r="E19" s="164"/>
      <c r="F19" s="41">
        <v>2300</v>
      </c>
      <c r="G19" s="39"/>
      <c r="H19" s="40"/>
      <c r="I19" s="41">
        <v>0</v>
      </c>
    </row>
    <row r="20" spans="1:10" ht="24.5" customHeight="1" x14ac:dyDescent="0.3">
      <c r="A20" s="7" t="s">
        <v>79</v>
      </c>
      <c r="B20" s="162" t="s">
        <v>218</v>
      </c>
      <c r="C20" s="163"/>
      <c r="D20" s="163"/>
      <c r="E20" s="164"/>
      <c r="F20" s="41">
        <v>3439</v>
      </c>
      <c r="G20" s="39"/>
      <c r="H20" s="40"/>
      <c r="I20" s="41">
        <v>0</v>
      </c>
    </row>
    <row r="21" spans="1:10" ht="24.5" customHeight="1" x14ac:dyDescent="0.3">
      <c r="A21" s="7" t="s">
        <v>15</v>
      </c>
      <c r="B21" s="162" t="s">
        <v>81</v>
      </c>
      <c r="C21" s="163"/>
      <c r="D21" s="163"/>
      <c r="E21" s="164"/>
      <c r="F21" s="41">
        <v>1407</v>
      </c>
      <c r="G21" s="39"/>
      <c r="H21" s="40"/>
      <c r="I21" s="41">
        <f t="shared" si="1"/>
        <v>0</v>
      </c>
    </row>
    <row r="22" spans="1:10" ht="24.5" customHeight="1" x14ac:dyDescent="0.3">
      <c r="A22" s="7" t="s">
        <v>16</v>
      </c>
      <c r="B22" s="162" t="s">
        <v>59</v>
      </c>
      <c r="C22" s="163"/>
      <c r="D22" s="163"/>
      <c r="E22" s="164"/>
      <c r="F22" s="41">
        <v>2768</v>
      </c>
      <c r="G22" s="39"/>
      <c r="H22" s="40"/>
      <c r="I22" s="41">
        <f t="shared" si="1"/>
        <v>0</v>
      </c>
    </row>
    <row r="23" spans="1:10" ht="24.5" customHeight="1" x14ac:dyDescent="0.3">
      <c r="A23" s="7" t="s">
        <v>17</v>
      </c>
      <c r="B23" s="162" t="s">
        <v>219</v>
      </c>
      <c r="C23" s="163"/>
      <c r="D23" s="163"/>
      <c r="E23" s="164"/>
      <c r="F23" s="41">
        <v>2501</v>
      </c>
      <c r="G23" s="39"/>
      <c r="H23" s="40"/>
      <c r="I23" s="41">
        <f t="shared" si="1"/>
        <v>0</v>
      </c>
    </row>
    <row r="24" spans="1:10" ht="24.5" customHeight="1" x14ac:dyDescent="0.3">
      <c r="A24" s="7" t="s">
        <v>18</v>
      </c>
      <c r="B24" s="162" t="s">
        <v>220</v>
      </c>
      <c r="C24" s="163"/>
      <c r="D24" s="163"/>
      <c r="E24" s="164"/>
      <c r="F24" s="41">
        <v>2056</v>
      </c>
      <c r="G24" s="39"/>
      <c r="H24" s="40"/>
      <c r="I24" s="41">
        <f t="shared" si="1"/>
        <v>0</v>
      </c>
    </row>
    <row r="25" spans="1:10" s="49" customFormat="1" ht="24.5" customHeight="1" x14ac:dyDescent="0.3">
      <c r="A25" s="7" t="s">
        <v>19</v>
      </c>
      <c r="B25" s="162" t="s">
        <v>105</v>
      </c>
      <c r="C25" s="163"/>
      <c r="D25" s="163"/>
      <c r="E25" s="164"/>
      <c r="F25" s="41">
        <v>4783</v>
      </c>
      <c r="G25" s="39"/>
      <c r="H25" s="40"/>
      <c r="I25" s="41">
        <f t="shared" si="1"/>
        <v>0</v>
      </c>
    </row>
    <row r="26" spans="1:10" ht="24.5" customHeight="1" x14ac:dyDescent="0.3">
      <c r="A26" s="7" t="s">
        <v>44</v>
      </c>
      <c r="B26" s="162" t="s">
        <v>60</v>
      </c>
      <c r="C26" s="163"/>
      <c r="D26" s="163"/>
      <c r="E26" s="164"/>
      <c r="F26" s="41">
        <v>1016</v>
      </c>
      <c r="G26" s="39"/>
      <c r="H26" s="40"/>
      <c r="I26" s="50">
        <f t="shared" si="1"/>
        <v>0</v>
      </c>
    </row>
    <row r="27" spans="1:10" ht="24.5" customHeight="1" x14ac:dyDescent="0.3">
      <c r="A27" s="7" t="s">
        <v>45</v>
      </c>
      <c r="B27" s="162" t="s">
        <v>61</v>
      </c>
      <c r="C27" s="163"/>
      <c r="D27" s="163"/>
      <c r="E27" s="164"/>
      <c r="F27" s="41">
        <v>851</v>
      </c>
      <c r="G27" s="39"/>
      <c r="H27" s="40"/>
      <c r="I27" s="50">
        <f t="shared" si="1"/>
        <v>0</v>
      </c>
    </row>
    <row r="28" spans="1:10" ht="24.5" customHeight="1" x14ac:dyDescent="0.3">
      <c r="A28" s="7" t="s">
        <v>46</v>
      </c>
      <c r="B28" s="162" t="s">
        <v>63</v>
      </c>
      <c r="C28" s="163"/>
      <c r="D28" s="163"/>
      <c r="E28" s="164"/>
      <c r="F28" s="41">
        <v>2523</v>
      </c>
      <c r="G28" s="39"/>
      <c r="H28" s="40"/>
      <c r="I28" s="50">
        <f t="shared" si="1"/>
        <v>0</v>
      </c>
    </row>
    <row r="29" spans="1:10" ht="24.5" customHeight="1" x14ac:dyDescent="0.3">
      <c r="A29" s="7" t="s">
        <v>47</v>
      </c>
      <c r="B29" s="162" t="s">
        <v>62</v>
      </c>
      <c r="C29" s="163"/>
      <c r="D29" s="163"/>
      <c r="E29" s="164"/>
      <c r="F29" s="41">
        <v>3567</v>
      </c>
      <c r="G29" s="39"/>
      <c r="H29" s="40"/>
      <c r="I29" s="50">
        <f t="shared" si="1"/>
        <v>0</v>
      </c>
    </row>
    <row r="30" spans="1:10" ht="24.5" customHeight="1" x14ac:dyDescent="0.3">
      <c r="A30" s="7" t="s">
        <v>82</v>
      </c>
      <c r="B30" s="162" t="s">
        <v>85</v>
      </c>
      <c r="C30" s="163"/>
      <c r="D30" s="163"/>
      <c r="E30" s="164"/>
      <c r="F30" s="41">
        <v>7864</v>
      </c>
      <c r="G30" s="39"/>
      <c r="H30" s="40"/>
      <c r="I30" s="41">
        <f t="shared" si="1"/>
        <v>0</v>
      </c>
    </row>
    <row r="31" spans="1:10" ht="24.5" customHeight="1" x14ac:dyDescent="0.3">
      <c r="A31" s="7" t="s">
        <v>83</v>
      </c>
      <c r="B31" s="162" t="s">
        <v>68</v>
      </c>
      <c r="C31" s="163"/>
      <c r="D31" s="163"/>
      <c r="E31" s="164"/>
      <c r="F31" s="41">
        <v>10036</v>
      </c>
      <c r="G31" s="39"/>
      <c r="H31" s="40"/>
      <c r="I31" s="41">
        <f t="shared" si="1"/>
        <v>0</v>
      </c>
    </row>
    <row r="32" spans="1:10" ht="24.5" customHeight="1" x14ac:dyDescent="0.3">
      <c r="A32" s="7" t="s">
        <v>51</v>
      </c>
      <c r="B32" s="162" t="s">
        <v>65</v>
      </c>
      <c r="C32" s="163"/>
      <c r="D32" s="163"/>
      <c r="E32" s="164"/>
      <c r="F32" s="41">
        <v>1349</v>
      </c>
      <c r="G32" s="39"/>
      <c r="H32" s="40"/>
      <c r="I32" s="50">
        <f t="shared" si="1"/>
        <v>0</v>
      </c>
    </row>
    <row r="33" spans="1:9" ht="24.5" customHeight="1" x14ac:dyDescent="0.3">
      <c r="A33" s="7" t="s">
        <v>52</v>
      </c>
      <c r="B33" s="162" t="s">
        <v>250</v>
      </c>
      <c r="C33" s="163"/>
      <c r="D33" s="163"/>
      <c r="E33" s="164"/>
      <c r="F33" s="138" t="s">
        <v>241</v>
      </c>
      <c r="G33" s="39"/>
      <c r="H33" s="40"/>
      <c r="I33" s="50"/>
    </row>
    <row r="34" spans="1:9" ht="24.5" customHeight="1" x14ac:dyDescent="0.3">
      <c r="A34" s="7" t="s">
        <v>53</v>
      </c>
      <c r="B34" s="162" t="s">
        <v>67</v>
      </c>
      <c r="C34" s="163"/>
      <c r="D34" s="163"/>
      <c r="E34" s="164"/>
      <c r="F34" s="41">
        <v>1209</v>
      </c>
      <c r="G34" s="39"/>
      <c r="H34" s="40"/>
      <c r="I34" s="50">
        <f t="shared" si="1"/>
        <v>0</v>
      </c>
    </row>
    <row r="35" spans="1:9" ht="24.5" customHeight="1" x14ac:dyDescent="0.3">
      <c r="A35" s="7" t="s">
        <v>74</v>
      </c>
      <c r="B35" s="162" t="s">
        <v>102</v>
      </c>
      <c r="C35" s="163"/>
      <c r="D35" s="163"/>
      <c r="E35" s="164"/>
      <c r="F35" s="41">
        <v>1990</v>
      </c>
      <c r="G35" s="39"/>
      <c r="H35" s="40"/>
      <c r="I35" s="41">
        <f t="shared" si="1"/>
        <v>0</v>
      </c>
    </row>
    <row r="36" spans="1:9" ht="24.5" customHeight="1" x14ac:dyDescent="0.3">
      <c r="A36" s="7" t="s">
        <v>87</v>
      </c>
      <c r="B36" s="162" t="s">
        <v>222</v>
      </c>
      <c r="C36" s="163"/>
      <c r="D36" s="163"/>
      <c r="E36" s="164"/>
      <c r="F36" s="41">
        <v>4224</v>
      </c>
      <c r="G36" s="39"/>
      <c r="H36" s="40"/>
      <c r="I36" s="41">
        <f t="shared" si="1"/>
        <v>0</v>
      </c>
    </row>
    <row r="37" spans="1:9" s="49" customFormat="1" ht="24.5" customHeight="1" x14ac:dyDescent="0.3">
      <c r="A37" s="7" t="s">
        <v>89</v>
      </c>
      <c r="B37" s="162" t="s">
        <v>88</v>
      </c>
      <c r="C37" s="163"/>
      <c r="D37" s="163"/>
      <c r="E37" s="164"/>
      <c r="F37" s="41">
        <v>1530</v>
      </c>
      <c r="G37" s="39"/>
      <c r="H37" s="40"/>
      <c r="I37" s="41">
        <f t="shared" si="1"/>
        <v>0</v>
      </c>
    </row>
    <row r="38" spans="1:9" s="49" customFormat="1" ht="24.5" customHeight="1" x14ac:dyDescent="0.3">
      <c r="A38" s="7" t="s">
        <v>188</v>
      </c>
      <c r="B38" s="162" t="s">
        <v>189</v>
      </c>
      <c r="C38" s="163"/>
      <c r="D38" s="163"/>
      <c r="E38" s="164"/>
      <c r="F38" s="41" t="s">
        <v>242</v>
      </c>
      <c r="G38" s="39"/>
      <c r="H38" s="40"/>
      <c r="I38" s="41"/>
    </row>
    <row r="39" spans="1:9" s="49" customFormat="1" ht="24.5" customHeight="1" x14ac:dyDescent="0.3">
      <c r="A39" s="7" t="s">
        <v>186</v>
      </c>
      <c r="B39" s="162" t="s">
        <v>187</v>
      </c>
      <c r="C39" s="163"/>
      <c r="D39" s="163"/>
      <c r="E39" s="164"/>
      <c r="F39" s="41" t="s">
        <v>242</v>
      </c>
      <c r="G39" s="39"/>
      <c r="H39" s="40"/>
      <c r="I39" s="41"/>
    </row>
    <row r="40" spans="1:9" ht="24.5" customHeight="1" x14ac:dyDescent="0.3">
      <c r="A40" s="7" t="s">
        <v>96</v>
      </c>
      <c r="B40" s="162" t="s">
        <v>223</v>
      </c>
      <c r="C40" s="163"/>
      <c r="D40" s="163"/>
      <c r="E40" s="164"/>
      <c r="F40" s="41">
        <v>1851</v>
      </c>
      <c r="G40" s="39"/>
      <c r="H40" s="40"/>
      <c r="I40" s="41">
        <f t="shared" si="1"/>
        <v>0</v>
      </c>
    </row>
    <row r="41" spans="1:9" s="49" customFormat="1" ht="24.5" customHeight="1" x14ac:dyDescent="0.3">
      <c r="A41" s="7" t="s">
        <v>97</v>
      </c>
      <c r="B41" s="162" t="s">
        <v>190</v>
      </c>
      <c r="C41" s="163"/>
      <c r="D41" s="163"/>
      <c r="E41" s="164"/>
      <c r="F41" s="138" t="s">
        <v>241</v>
      </c>
      <c r="G41" s="39"/>
      <c r="H41" s="40"/>
      <c r="I41" s="41"/>
    </row>
    <row r="42" spans="1:9" ht="24.5" customHeight="1" x14ac:dyDescent="0.3">
      <c r="A42" s="7" t="s">
        <v>98</v>
      </c>
      <c r="B42" s="162" t="s">
        <v>101</v>
      </c>
      <c r="C42" s="163"/>
      <c r="D42" s="163"/>
      <c r="E42" s="164"/>
      <c r="F42" s="41">
        <v>1086</v>
      </c>
      <c r="G42" s="39"/>
      <c r="H42" s="40"/>
      <c r="I42" s="41">
        <f t="shared" si="1"/>
        <v>0</v>
      </c>
    </row>
    <row r="43" spans="1:9" ht="24.5" customHeight="1" x14ac:dyDescent="0.3">
      <c r="A43" s="7" t="s">
        <v>99</v>
      </c>
      <c r="B43" s="162" t="s">
        <v>100</v>
      </c>
      <c r="C43" s="163"/>
      <c r="D43" s="163"/>
      <c r="E43" s="164"/>
      <c r="F43" s="41">
        <v>333</v>
      </c>
      <c r="G43" s="39"/>
      <c r="H43" s="40"/>
      <c r="I43" s="41">
        <f t="shared" si="1"/>
        <v>0</v>
      </c>
    </row>
    <row r="44" spans="1:9" ht="22.5" customHeight="1" thickBot="1" x14ac:dyDescent="0.35">
      <c r="G44" s="12"/>
      <c r="H44" s="12"/>
      <c r="I44" s="27"/>
    </row>
    <row r="45" spans="1:9" ht="22.5" customHeight="1" thickBot="1" x14ac:dyDescent="0.35">
      <c r="A45" s="169" t="s">
        <v>48</v>
      </c>
      <c r="B45" s="169"/>
      <c r="C45" s="169"/>
      <c r="D45" s="169"/>
      <c r="E45" s="169"/>
      <c r="G45" s="12"/>
      <c r="H45" s="36" t="s">
        <v>33</v>
      </c>
      <c r="I45" s="37">
        <f>SUM(I10:I43)</f>
        <v>0</v>
      </c>
    </row>
    <row r="46" spans="1:9" ht="16.75" customHeight="1" thickBot="1" x14ac:dyDescent="0.35">
      <c r="A46" s="157" t="s">
        <v>207</v>
      </c>
      <c r="B46" s="157"/>
      <c r="C46" s="157"/>
      <c r="D46" s="157"/>
      <c r="E46" s="157"/>
      <c r="F46" s="128"/>
      <c r="G46" s="12"/>
    </row>
    <row r="47" spans="1:9" ht="29.5" customHeight="1" thickBot="1" x14ac:dyDescent="0.35">
      <c r="A47" s="158" t="s">
        <v>208</v>
      </c>
      <c r="B47" s="158"/>
      <c r="C47" s="158"/>
      <c r="D47" s="158"/>
      <c r="E47" s="158"/>
      <c r="F47" s="87"/>
      <c r="H47" s="36" t="s">
        <v>32</v>
      </c>
      <c r="I47" s="37">
        <f>I45+I6</f>
        <v>0</v>
      </c>
    </row>
    <row r="48" spans="1:9" ht="48.75" customHeight="1" x14ac:dyDescent="0.3">
      <c r="A48" s="155" t="s">
        <v>229</v>
      </c>
      <c r="B48" s="155"/>
      <c r="C48" s="155"/>
      <c r="D48" s="155"/>
      <c r="E48" s="155"/>
      <c r="F48" s="155"/>
    </row>
    <row r="49" spans="1:6" ht="39" customHeight="1" x14ac:dyDescent="0.3">
      <c r="A49" s="155" t="s">
        <v>209</v>
      </c>
      <c r="B49" s="155"/>
      <c r="C49" s="155"/>
      <c r="D49" s="155"/>
      <c r="E49" s="155"/>
      <c r="F49" s="155"/>
    </row>
    <row r="50" spans="1:6" ht="35.5" customHeight="1" x14ac:dyDescent="0.3">
      <c r="A50" s="155" t="s">
        <v>210</v>
      </c>
      <c r="B50" s="155"/>
      <c r="C50" s="155"/>
      <c r="D50" s="155"/>
      <c r="E50" s="155"/>
      <c r="F50" s="155"/>
    </row>
  </sheetData>
  <mergeCells count="44">
    <mergeCell ref="A46:E46"/>
    <mergeCell ref="A47:E47"/>
    <mergeCell ref="A48:F48"/>
    <mergeCell ref="A49:F49"/>
    <mergeCell ref="A50:F50"/>
    <mergeCell ref="B30:E30"/>
    <mergeCell ref="B31:E31"/>
    <mergeCell ref="B32:E32"/>
    <mergeCell ref="B24:E24"/>
    <mergeCell ref="B25:E25"/>
    <mergeCell ref="B26:E26"/>
    <mergeCell ref="B27:E27"/>
    <mergeCell ref="B28:E28"/>
    <mergeCell ref="B29:E29"/>
    <mergeCell ref="B42:E42"/>
    <mergeCell ref="B43:E43"/>
    <mergeCell ref="A45:E45"/>
    <mergeCell ref="B33:E33"/>
    <mergeCell ref="B34:E34"/>
    <mergeCell ref="B35:E35"/>
    <mergeCell ref="B36:E36"/>
    <mergeCell ref="B37:E37"/>
    <mergeCell ref="B38:E38"/>
    <mergeCell ref="B39:E39"/>
    <mergeCell ref="B40:E40"/>
    <mergeCell ref="B41:E41"/>
    <mergeCell ref="B21:E21"/>
    <mergeCell ref="B22:E22"/>
    <mergeCell ref="B23:E23"/>
    <mergeCell ref="B13:E13"/>
    <mergeCell ref="B14:E14"/>
    <mergeCell ref="B15:E15"/>
    <mergeCell ref="B16:E16"/>
    <mergeCell ref="B17:E17"/>
    <mergeCell ref="B18:E18"/>
    <mergeCell ref="B19:E19"/>
    <mergeCell ref="B20:E20"/>
    <mergeCell ref="A2:F2"/>
    <mergeCell ref="H2:I2"/>
    <mergeCell ref="B10:E10"/>
    <mergeCell ref="B11:E11"/>
    <mergeCell ref="B12:E12"/>
    <mergeCell ref="B9:C9"/>
    <mergeCell ref="D9:E9"/>
  </mergeCells>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7A954-2BA2-4B54-89A2-8F6BCD1BC87B}">
  <sheetPr>
    <pageSetUpPr fitToPage="1"/>
  </sheetPr>
  <dimension ref="A1:J51"/>
  <sheetViews>
    <sheetView showGridLines="0" zoomScale="80" zoomScaleNormal="80" workbookViewId="0">
      <selection activeCell="B13" sqref="B13:E13"/>
    </sheetView>
  </sheetViews>
  <sheetFormatPr baseColWidth="10" defaultColWidth="8.7109375" defaultRowHeight="14" x14ac:dyDescent="0.3"/>
  <cols>
    <col min="1" max="1" width="21.2109375" style="8" customWidth="1"/>
    <col min="2" max="2" width="29" style="8" customWidth="1"/>
    <col min="3" max="3" width="57.92578125" style="9" customWidth="1"/>
    <col min="4" max="4" width="11.92578125" style="10" customWidth="1"/>
    <col min="5" max="5" width="13.0703125" style="11" customWidth="1"/>
    <col min="6" max="6" width="13.0703125" style="10" customWidth="1"/>
    <col min="7" max="7" width="4.0703125" style="13" customWidth="1"/>
    <col min="8" max="8" width="11.0703125" style="13" customWidth="1"/>
    <col min="9" max="9" width="13" style="14" customWidth="1"/>
    <col min="10" max="16384" width="8.7109375" style="13"/>
  </cols>
  <sheetData>
    <row r="1" spans="1:9" ht="21.25" customHeight="1" x14ac:dyDescent="0.3">
      <c r="G1" s="12"/>
    </row>
    <row r="2" spans="1:9" ht="46.4" customHeight="1" x14ac:dyDescent="0.3">
      <c r="A2" s="156" t="s">
        <v>25</v>
      </c>
      <c r="B2" s="156"/>
      <c r="C2" s="156"/>
      <c r="D2" s="156"/>
      <c r="E2" s="156"/>
      <c r="F2" s="156"/>
      <c r="G2" s="12"/>
      <c r="H2" s="165" t="s">
        <v>180</v>
      </c>
      <c r="I2" s="166"/>
    </row>
    <row r="3" spans="1:9" ht="10" customHeight="1" x14ac:dyDescent="0.3">
      <c r="A3" s="51"/>
      <c r="B3" s="51"/>
      <c r="C3" s="51"/>
      <c r="D3" s="52"/>
      <c r="E3" s="51"/>
      <c r="F3" s="52"/>
      <c r="G3" s="12"/>
      <c r="H3" s="53"/>
      <c r="I3" s="54"/>
    </row>
    <row r="4" spans="1:9" ht="28" x14ac:dyDescent="0.3">
      <c r="G4" s="12"/>
      <c r="H4" s="15" t="s">
        <v>39</v>
      </c>
    </row>
    <row r="5" spans="1:9" ht="28.5" thickBot="1" x14ac:dyDescent="0.35">
      <c r="A5" s="16" t="s">
        <v>1</v>
      </c>
      <c r="B5" s="16" t="s">
        <v>26</v>
      </c>
      <c r="C5" s="16" t="s">
        <v>0</v>
      </c>
      <c r="D5" s="17" t="s">
        <v>2</v>
      </c>
      <c r="E5" s="18" t="s">
        <v>27</v>
      </c>
      <c r="F5" s="19" t="s">
        <v>28</v>
      </c>
      <c r="G5" s="12"/>
      <c r="H5" s="20" t="s">
        <v>29</v>
      </c>
      <c r="I5" s="19" t="s">
        <v>30</v>
      </c>
    </row>
    <row r="6" spans="1:9" ht="70.75" customHeight="1" thickBot="1" x14ac:dyDescent="0.35">
      <c r="A6" s="3" t="s">
        <v>24</v>
      </c>
      <c r="B6" s="21"/>
      <c r="C6" s="149" t="s">
        <v>258</v>
      </c>
      <c r="D6" s="72">
        <v>367406.25</v>
      </c>
      <c r="E6" s="76">
        <v>0.2</v>
      </c>
      <c r="F6" s="133">
        <f>D6*(1-E6)</f>
        <v>293925</v>
      </c>
      <c r="G6" s="12"/>
      <c r="H6" s="24"/>
      <c r="I6" s="73">
        <f t="shared" ref="I6" si="0">H6*F6</f>
        <v>0</v>
      </c>
    </row>
    <row r="7" spans="1:9" x14ac:dyDescent="0.3">
      <c r="F7" s="27"/>
      <c r="G7" s="12"/>
      <c r="H7" s="60"/>
      <c r="I7" s="10"/>
    </row>
    <row r="8" spans="1:9" x14ac:dyDescent="0.3">
      <c r="A8" s="26" t="s">
        <v>20</v>
      </c>
      <c r="B8" s="26"/>
      <c r="C8" s="65"/>
      <c r="D8" s="27"/>
      <c r="F8" s="27"/>
      <c r="G8" s="12"/>
      <c r="H8" s="12"/>
      <c r="I8" s="27"/>
    </row>
    <row r="9" spans="1:9" ht="32.75" customHeight="1" x14ac:dyDescent="0.3">
      <c r="A9" s="28" t="s">
        <v>66</v>
      </c>
      <c r="B9" s="107" t="s">
        <v>0</v>
      </c>
      <c r="C9" s="108"/>
      <c r="D9" s="167" t="s">
        <v>227</v>
      </c>
      <c r="E9" s="168"/>
      <c r="F9" s="29" t="s">
        <v>28</v>
      </c>
      <c r="G9" s="12"/>
      <c r="H9" s="30" t="s">
        <v>29</v>
      </c>
      <c r="I9" s="29" t="s">
        <v>31</v>
      </c>
    </row>
    <row r="10" spans="1:9" ht="24.5" customHeight="1" x14ac:dyDescent="0.3">
      <c r="A10" s="7" t="s">
        <v>3</v>
      </c>
      <c r="B10" s="162" t="s">
        <v>55</v>
      </c>
      <c r="C10" s="163"/>
      <c r="D10" s="163"/>
      <c r="E10" s="164"/>
      <c r="F10" s="41">
        <v>8994</v>
      </c>
      <c r="G10" s="39"/>
      <c r="H10" s="40"/>
      <c r="I10" s="41">
        <f>H10*F10</f>
        <v>0</v>
      </c>
    </row>
    <row r="11" spans="1:9" ht="24.5" customHeight="1" x14ac:dyDescent="0.3">
      <c r="A11" s="7" t="s">
        <v>4</v>
      </c>
      <c r="B11" s="162" t="s">
        <v>215</v>
      </c>
      <c r="C11" s="163"/>
      <c r="D11" s="163"/>
      <c r="E11" s="164"/>
      <c r="F11" s="41">
        <v>15822</v>
      </c>
      <c r="G11" s="39"/>
      <c r="H11" s="40"/>
      <c r="I11" s="41">
        <f t="shared" ref="I11:I12" si="1">H11*F11</f>
        <v>0</v>
      </c>
    </row>
    <row r="12" spans="1:9" ht="24.5" customHeight="1" x14ac:dyDescent="0.3">
      <c r="A12" s="7" t="s">
        <v>5</v>
      </c>
      <c r="B12" s="162" t="s">
        <v>216</v>
      </c>
      <c r="C12" s="163"/>
      <c r="D12" s="163"/>
      <c r="E12" s="164"/>
      <c r="F12" s="41">
        <v>15507</v>
      </c>
      <c r="G12" s="39"/>
      <c r="H12" s="40"/>
      <c r="I12" s="41">
        <f t="shared" si="1"/>
        <v>0</v>
      </c>
    </row>
    <row r="13" spans="1:9" s="42" customFormat="1" ht="26" customHeight="1" x14ac:dyDescent="0.3">
      <c r="A13" s="7" t="s">
        <v>6</v>
      </c>
      <c r="B13" s="162" t="s">
        <v>224</v>
      </c>
      <c r="C13" s="163"/>
      <c r="D13" s="163"/>
      <c r="E13" s="164"/>
      <c r="F13" s="150" t="s">
        <v>259</v>
      </c>
      <c r="G13" s="39"/>
      <c r="H13" s="40"/>
      <c r="I13" s="41"/>
    </row>
    <row r="14" spans="1:9" s="42" customFormat="1" ht="24.5" customHeight="1" x14ac:dyDescent="0.3">
      <c r="A14" s="7" t="s">
        <v>7</v>
      </c>
      <c r="B14" s="162" t="s">
        <v>58</v>
      </c>
      <c r="C14" s="163"/>
      <c r="D14" s="163"/>
      <c r="E14" s="164"/>
      <c r="F14" s="138" t="s">
        <v>54</v>
      </c>
      <c r="G14" s="39"/>
      <c r="H14" s="40"/>
      <c r="I14" s="41"/>
    </row>
    <row r="15" spans="1:9" s="49" customFormat="1" ht="24.5" customHeight="1" x14ac:dyDescent="0.3">
      <c r="A15" s="7" t="s">
        <v>243</v>
      </c>
      <c r="B15" s="162" t="s">
        <v>181</v>
      </c>
      <c r="C15" s="163"/>
      <c r="D15" s="163"/>
      <c r="E15" s="164"/>
      <c r="F15" s="41">
        <v>22716</v>
      </c>
      <c r="G15" s="39"/>
      <c r="H15" s="40"/>
      <c r="I15" s="41">
        <f t="shared" ref="I15:I43" si="2">H15*F15</f>
        <v>0</v>
      </c>
    </row>
    <row r="16" spans="1:9" ht="24.5" customHeight="1" x14ac:dyDescent="0.3">
      <c r="A16" s="7" t="s">
        <v>10</v>
      </c>
      <c r="B16" s="162" t="s">
        <v>76</v>
      </c>
      <c r="C16" s="163"/>
      <c r="D16" s="163"/>
      <c r="E16" s="164"/>
      <c r="F16" s="41">
        <v>10746</v>
      </c>
      <c r="G16" s="39"/>
      <c r="H16" s="40"/>
      <c r="I16" s="41">
        <f t="shared" si="2"/>
        <v>0</v>
      </c>
    </row>
    <row r="17" spans="1:10" ht="24.5" customHeight="1" x14ac:dyDescent="0.3">
      <c r="A17" s="7" t="s">
        <v>11</v>
      </c>
      <c r="B17" s="162" t="s">
        <v>111</v>
      </c>
      <c r="C17" s="163"/>
      <c r="D17" s="163"/>
      <c r="E17" s="164"/>
      <c r="F17" s="41">
        <v>21726</v>
      </c>
      <c r="G17" s="39"/>
      <c r="H17" s="40"/>
      <c r="I17" s="41">
        <f t="shared" si="2"/>
        <v>0</v>
      </c>
      <c r="J17" s="49"/>
    </row>
    <row r="18" spans="1:10" ht="23.4" customHeight="1" x14ac:dyDescent="0.3">
      <c r="A18" s="7" t="s">
        <v>12</v>
      </c>
      <c r="B18" s="162" t="s">
        <v>217</v>
      </c>
      <c r="C18" s="163"/>
      <c r="D18" s="163"/>
      <c r="E18" s="164"/>
      <c r="F18" s="41">
        <v>6086</v>
      </c>
      <c r="G18" s="39"/>
      <c r="H18" s="40"/>
      <c r="I18" s="41">
        <f t="shared" si="2"/>
        <v>0</v>
      </c>
    </row>
    <row r="19" spans="1:10" ht="24.5" customHeight="1" x14ac:dyDescent="0.3">
      <c r="A19" s="7" t="s">
        <v>14</v>
      </c>
      <c r="B19" s="162" t="s">
        <v>78</v>
      </c>
      <c r="C19" s="163"/>
      <c r="D19" s="163"/>
      <c r="E19" s="164"/>
      <c r="F19" s="41">
        <v>2300</v>
      </c>
      <c r="G19" s="39"/>
      <c r="H19" s="40"/>
      <c r="I19" s="41">
        <f t="shared" si="2"/>
        <v>0</v>
      </c>
    </row>
    <row r="20" spans="1:10" ht="23.4" customHeight="1" x14ac:dyDescent="0.3">
      <c r="A20" s="7" t="s">
        <v>79</v>
      </c>
      <c r="B20" s="162" t="s">
        <v>218</v>
      </c>
      <c r="C20" s="163"/>
      <c r="D20" s="163"/>
      <c r="E20" s="164"/>
      <c r="F20" s="41">
        <v>3439</v>
      </c>
      <c r="G20" s="39"/>
      <c r="H20" s="40"/>
      <c r="I20" s="41">
        <f t="shared" si="2"/>
        <v>0</v>
      </c>
    </row>
    <row r="21" spans="1:10" ht="24.5" customHeight="1" x14ac:dyDescent="0.3">
      <c r="A21" s="7" t="s">
        <v>15</v>
      </c>
      <c r="B21" s="162" t="s">
        <v>81</v>
      </c>
      <c r="C21" s="163"/>
      <c r="D21" s="163"/>
      <c r="E21" s="164"/>
      <c r="F21" s="41">
        <v>1407</v>
      </c>
      <c r="G21" s="39"/>
      <c r="H21" s="40"/>
      <c r="I21" s="41">
        <f t="shared" si="2"/>
        <v>0</v>
      </c>
    </row>
    <row r="22" spans="1:10" ht="24.5" customHeight="1" x14ac:dyDescent="0.3">
      <c r="A22" s="7" t="s">
        <v>16</v>
      </c>
      <c r="B22" s="162" t="s">
        <v>59</v>
      </c>
      <c r="C22" s="163"/>
      <c r="D22" s="163"/>
      <c r="E22" s="164"/>
      <c r="F22" s="41">
        <v>2768</v>
      </c>
      <c r="G22" s="39"/>
      <c r="H22" s="40"/>
      <c r="I22" s="41">
        <f t="shared" si="2"/>
        <v>0</v>
      </c>
    </row>
    <row r="23" spans="1:10" ht="24.5" customHeight="1" x14ac:dyDescent="0.3">
      <c r="A23" s="7" t="s">
        <v>17</v>
      </c>
      <c r="B23" s="162" t="s">
        <v>219</v>
      </c>
      <c r="C23" s="163"/>
      <c r="D23" s="163"/>
      <c r="E23" s="164"/>
      <c r="F23" s="41">
        <v>2501</v>
      </c>
      <c r="G23" s="39"/>
      <c r="H23" s="40"/>
      <c r="I23" s="41">
        <f t="shared" si="2"/>
        <v>0</v>
      </c>
    </row>
    <row r="24" spans="1:10" ht="24.5" customHeight="1" x14ac:dyDescent="0.3">
      <c r="A24" s="7" t="s">
        <v>18</v>
      </c>
      <c r="B24" s="162" t="s">
        <v>220</v>
      </c>
      <c r="C24" s="163"/>
      <c r="D24" s="163"/>
      <c r="E24" s="164"/>
      <c r="F24" s="41">
        <v>2056</v>
      </c>
      <c r="G24" s="39"/>
      <c r="H24" s="40"/>
      <c r="I24" s="41">
        <f t="shared" si="2"/>
        <v>0</v>
      </c>
    </row>
    <row r="25" spans="1:10" ht="24.5" customHeight="1" x14ac:dyDescent="0.3">
      <c r="A25" s="7" t="s">
        <v>44</v>
      </c>
      <c r="B25" s="162" t="s">
        <v>60</v>
      </c>
      <c r="C25" s="163"/>
      <c r="D25" s="163"/>
      <c r="E25" s="164"/>
      <c r="F25" s="41">
        <v>1016</v>
      </c>
      <c r="G25" s="39"/>
      <c r="H25" s="40"/>
      <c r="I25" s="50">
        <f t="shared" si="2"/>
        <v>0</v>
      </c>
    </row>
    <row r="26" spans="1:10" ht="24.5" customHeight="1" x14ac:dyDescent="0.3">
      <c r="A26" s="7" t="s">
        <v>45</v>
      </c>
      <c r="B26" s="162" t="s">
        <v>61</v>
      </c>
      <c r="C26" s="163"/>
      <c r="D26" s="163"/>
      <c r="E26" s="164"/>
      <c r="F26" s="41">
        <v>851</v>
      </c>
      <c r="G26" s="39"/>
      <c r="H26" s="40"/>
      <c r="I26" s="50">
        <f t="shared" si="2"/>
        <v>0</v>
      </c>
    </row>
    <row r="27" spans="1:10" ht="24.5" customHeight="1" x14ac:dyDescent="0.3">
      <c r="A27" s="7" t="s">
        <v>46</v>
      </c>
      <c r="B27" s="162" t="s">
        <v>63</v>
      </c>
      <c r="C27" s="163"/>
      <c r="D27" s="163"/>
      <c r="E27" s="164"/>
      <c r="F27" s="41">
        <v>2523</v>
      </c>
      <c r="G27" s="39"/>
      <c r="H27" s="40"/>
      <c r="I27" s="50">
        <f t="shared" si="2"/>
        <v>0</v>
      </c>
    </row>
    <row r="28" spans="1:10" ht="24.5" customHeight="1" x14ac:dyDescent="0.3">
      <c r="A28" s="7" t="s">
        <v>47</v>
      </c>
      <c r="B28" s="162" t="s">
        <v>62</v>
      </c>
      <c r="C28" s="163"/>
      <c r="D28" s="163"/>
      <c r="E28" s="164"/>
      <c r="F28" s="41">
        <v>3567</v>
      </c>
      <c r="G28" s="39"/>
      <c r="H28" s="40"/>
      <c r="I28" s="50">
        <f t="shared" si="2"/>
        <v>0</v>
      </c>
    </row>
    <row r="29" spans="1:10" ht="24.5" customHeight="1" x14ac:dyDescent="0.3">
      <c r="A29" s="7" t="s">
        <v>82</v>
      </c>
      <c r="B29" s="162" t="s">
        <v>85</v>
      </c>
      <c r="C29" s="163"/>
      <c r="D29" s="163"/>
      <c r="E29" s="164"/>
      <c r="F29" s="41">
        <v>7864</v>
      </c>
      <c r="G29" s="39"/>
      <c r="H29" s="40"/>
      <c r="I29" s="41">
        <f t="shared" si="2"/>
        <v>0</v>
      </c>
    </row>
    <row r="30" spans="1:10" ht="24.5" customHeight="1" x14ac:dyDescent="0.3">
      <c r="A30" s="7" t="s">
        <v>83</v>
      </c>
      <c r="B30" s="162" t="s">
        <v>68</v>
      </c>
      <c r="C30" s="163"/>
      <c r="D30" s="163"/>
      <c r="E30" s="164"/>
      <c r="F30" s="41">
        <v>10036</v>
      </c>
      <c r="G30" s="39"/>
      <c r="H30" s="40"/>
      <c r="I30" s="41">
        <f t="shared" si="2"/>
        <v>0</v>
      </c>
    </row>
    <row r="31" spans="1:10" ht="24.5" customHeight="1" x14ac:dyDescent="0.3">
      <c r="A31" s="7" t="s">
        <v>49</v>
      </c>
      <c r="B31" s="162" t="s">
        <v>71</v>
      </c>
      <c r="C31" s="163"/>
      <c r="D31" s="163"/>
      <c r="E31" s="164"/>
      <c r="F31" s="41">
        <v>1596</v>
      </c>
      <c r="G31" s="39"/>
      <c r="H31" s="40"/>
      <c r="I31" s="50">
        <f t="shared" si="2"/>
        <v>0</v>
      </c>
      <c r="J31" s="49"/>
    </row>
    <row r="32" spans="1:10" s="49" customFormat="1" ht="23.4" customHeight="1" x14ac:dyDescent="0.3">
      <c r="A32" s="7" t="s">
        <v>50</v>
      </c>
      <c r="B32" s="162" t="s">
        <v>64</v>
      </c>
      <c r="C32" s="163"/>
      <c r="D32" s="163"/>
      <c r="E32" s="164"/>
      <c r="F32" s="138" t="s">
        <v>54</v>
      </c>
      <c r="G32" s="39"/>
      <c r="H32" s="40"/>
      <c r="I32" s="50"/>
    </row>
    <row r="33" spans="1:9" ht="23.4" customHeight="1" x14ac:dyDescent="0.3">
      <c r="A33" s="7" t="s">
        <v>52</v>
      </c>
      <c r="B33" s="162" t="s">
        <v>250</v>
      </c>
      <c r="C33" s="163"/>
      <c r="D33" s="163"/>
      <c r="E33" s="164"/>
      <c r="F33" s="138" t="s">
        <v>241</v>
      </c>
      <c r="G33" s="39"/>
      <c r="H33" s="40"/>
      <c r="I33" s="50"/>
    </row>
    <row r="34" spans="1:9" ht="24.5" customHeight="1" x14ac:dyDescent="0.3">
      <c r="A34" s="7" t="s">
        <v>53</v>
      </c>
      <c r="B34" s="162" t="s">
        <v>67</v>
      </c>
      <c r="C34" s="163"/>
      <c r="D34" s="163"/>
      <c r="E34" s="164"/>
      <c r="F34" s="41">
        <v>1209</v>
      </c>
      <c r="G34" s="39"/>
      <c r="H34" s="40"/>
      <c r="I34" s="50">
        <f t="shared" si="2"/>
        <v>0</v>
      </c>
    </row>
    <row r="35" spans="1:9" ht="24.5" customHeight="1" x14ac:dyDescent="0.3">
      <c r="A35" s="7" t="s">
        <v>74</v>
      </c>
      <c r="B35" s="162" t="s">
        <v>102</v>
      </c>
      <c r="C35" s="163"/>
      <c r="D35" s="163"/>
      <c r="E35" s="164"/>
      <c r="F35" s="41">
        <v>1990</v>
      </c>
      <c r="G35" s="39"/>
      <c r="H35" s="40"/>
      <c r="I35" s="41">
        <f t="shared" si="2"/>
        <v>0</v>
      </c>
    </row>
    <row r="36" spans="1:9" ht="23.4" customHeight="1" x14ac:dyDescent="0.3">
      <c r="A36" s="7" t="s">
        <v>87</v>
      </c>
      <c r="B36" s="162" t="s">
        <v>222</v>
      </c>
      <c r="C36" s="163"/>
      <c r="D36" s="163"/>
      <c r="E36" s="164"/>
      <c r="F36" s="41">
        <v>4224</v>
      </c>
      <c r="G36" s="39"/>
      <c r="H36" s="40"/>
      <c r="I36" s="41">
        <f t="shared" si="2"/>
        <v>0</v>
      </c>
    </row>
    <row r="37" spans="1:9" s="49" customFormat="1" ht="23.4" customHeight="1" x14ac:dyDescent="0.3">
      <c r="A37" s="7" t="s">
        <v>89</v>
      </c>
      <c r="B37" s="162" t="s">
        <v>88</v>
      </c>
      <c r="C37" s="163"/>
      <c r="D37" s="163"/>
      <c r="E37" s="164"/>
      <c r="F37" s="41">
        <v>1530</v>
      </c>
      <c r="G37" s="39"/>
      <c r="H37" s="40"/>
      <c r="I37" s="41">
        <f t="shared" si="2"/>
        <v>0</v>
      </c>
    </row>
    <row r="38" spans="1:9" s="49" customFormat="1" ht="23.4" customHeight="1" x14ac:dyDescent="0.3">
      <c r="A38" s="7" t="s">
        <v>188</v>
      </c>
      <c r="B38" s="162" t="s">
        <v>189</v>
      </c>
      <c r="C38" s="163"/>
      <c r="D38" s="163"/>
      <c r="E38" s="164"/>
      <c r="F38" s="41" t="s">
        <v>242</v>
      </c>
      <c r="G38" s="39"/>
      <c r="H38" s="40"/>
      <c r="I38" s="41"/>
    </row>
    <row r="39" spans="1:9" s="49" customFormat="1" ht="23.4" customHeight="1" x14ac:dyDescent="0.3">
      <c r="A39" s="7" t="s">
        <v>186</v>
      </c>
      <c r="B39" s="162" t="s">
        <v>187</v>
      </c>
      <c r="C39" s="163"/>
      <c r="D39" s="163"/>
      <c r="E39" s="164"/>
      <c r="F39" s="41" t="s">
        <v>242</v>
      </c>
      <c r="G39" s="39"/>
      <c r="H39" s="40"/>
      <c r="I39" s="41"/>
    </row>
    <row r="40" spans="1:9" ht="23.4" customHeight="1" x14ac:dyDescent="0.3">
      <c r="A40" s="7" t="s">
        <v>96</v>
      </c>
      <c r="B40" s="162" t="s">
        <v>223</v>
      </c>
      <c r="C40" s="163"/>
      <c r="D40" s="163"/>
      <c r="E40" s="164"/>
      <c r="F40" s="41">
        <v>1851</v>
      </c>
      <c r="G40" s="39"/>
      <c r="H40" s="40"/>
      <c r="I40" s="41">
        <f t="shared" si="2"/>
        <v>0</v>
      </c>
    </row>
    <row r="41" spans="1:9" ht="24.5" customHeight="1" x14ac:dyDescent="0.3">
      <c r="A41" s="7" t="s">
        <v>98</v>
      </c>
      <c r="B41" s="162" t="s">
        <v>101</v>
      </c>
      <c r="C41" s="163"/>
      <c r="D41" s="163"/>
      <c r="E41" s="164"/>
      <c r="F41" s="41">
        <v>1086</v>
      </c>
      <c r="G41" s="39"/>
      <c r="H41" s="40"/>
      <c r="I41" s="41">
        <f t="shared" si="2"/>
        <v>0</v>
      </c>
    </row>
    <row r="42" spans="1:9" ht="24.5" customHeight="1" x14ac:dyDescent="0.3">
      <c r="A42" s="7" t="s">
        <v>99</v>
      </c>
      <c r="B42" s="162" t="s">
        <v>100</v>
      </c>
      <c r="C42" s="163"/>
      <c r="D42" s="163"/>
      <c r="E42" s="164"/>
      <c r="F42" s="41">
        <v>333</v>
      </c>
      <c r="G42" s="39"/>
      <c r="H42" s="40"/>
      <c r="I42" s="41">
        <f t="shared" si="2"/>
        <v>0</v>
      </c>
    </row>
    <row r="43" spans="1:9" ht="24.5" customHeight="1" x14ac:dyDescent="0.3">
      <c r="A43" s="7" t="s">
        <v>125</v>
      </c>
      <c r="B43" s="123" t="s">
        <v>256</v>
      </c>
      <c r="C43" s="124"/>
      <c r="D43" s="124"/>
      <c r="E43" s="125"/>
      <c r="F43" s="41">
        <v>7488</v>
      </c>
      <c r="G43" s="39"/>
      <c r="H43" s="40"/>
      <c r="I43" s="41">
        <f t="shared" si="2"/>
        <v>0</v>
      </c>
    </row>
    <row r="44" spans="1:9" s="49" customFormat="1" ht="25" customHeight="1" x14ac:dyDescent="0.3">
      <c r="A44" s="7" t="s">
        <v>124</v>
      </c>
      <c r="B44" s="162" t="s">
        <v>257</v>
      </c>
      <c r="C44" s="163"/>
      <c r="D44" s="163"/>
      <c r="E44" s="164"/>
      <c r="F44" s="41">
        <v>14781</v>
      </c>
      <c r="G44" s="39"/>
      <c r="H44" s="40"/>
      <c r="I44" s="41">
        <f>H44*F44</f>
        <v>0</v>
      </c>
    </row>
    <row r="45" spans="1:9" ht="22.5" customHeight="1" thickBot="1" x14ac:dyDescent="0.35">
      <c r="D45" s="27"/>
      <c r="F45" s="27"/>
      <c r="G45" s="12"/>
      <c r="H45" s="12"/>
      <c r="I45" s="27"/>
    </row>
    <row r="46" spans="1:9" ht="22.5" customHeight="1" thickBot="1" x14ac:dyDescent="0.35">
      <c r="A46" s="169" t="s">
        <v>48</v>
      </c>
      <c r="B46" s="169"/>
      <c r="C46" s="169"/>
      <c r="D46" s="169"/>
      <c r="E46" s="169"/>
      <c r="F46" s="27"/>
      <c r="G46" s="12"/>
      <c r="H46" s="36" t="s">
        <v>33</v>
      </c>
      <c r="I46" s="37">
        <f>SUM(I10:I44)</f>
        <v>0</v>
      </c>
    </row>
    <row r="47" spans="1:9" ht="22.5" customHeight="1" thickBot="1" x14ac:dyDescent="0.35">
      <c r="A47" s="157" t="s">
        <v>207</v>
      </c>
      <c r="B47" s="157"/>
      <c r="C47" s="157"/>
      <c r="D47" s="157"/>
      <c r="E47" s="157"/>
      <c r="F47" s="128"/>
      <c r="G47" s="12"/>
      <c r="I47" s="38"/>
    </row>
    <row r="48" spans="1:9" ht="22.5" customHeight="1" thickBot="1" x14ac:dyDescent="0.35">
      <c r="A48" s="158" t="s">
        <v>208</v>
      </c>
      <c r="B48" s="158"/>
      <c r="C48" s="158"/>
      <c r="D48" s="158"/>
      <c r="E48" s="158"/>
      <c r="F48" s="87"/>
      <c r="H48" s="36" t="s">
        <v>32</v>
      </c>
      <c r="I48" s="37">
        <f>I46+I6</f>
        <v>0</v>
      </c>
    </row>
    <row r="49" spans="1:9" ht="45.15" customHeight="1" x14ac:dyDescent="0.3">
      <c r="A49" s="155" t="s">
        <v>229</v>
      </c>
      <c r="B49" s="155"/>
      <c r="C49" s="155"/>
      <c r="D49" s="155"/>
      <c r="E49" s="155"/>
      <c r="F49" s="155"/>
      <c r="I49" s="38"/>
    </row>
    <row r="50" spans="1:9" ht="29.5" customHeight="1" x14ac:dyDescent="0.3">
      <c r="A50" s="155" t="s">
        <v>209</v>
      </c>
      <c r="B50" s="155"/>
      <c r="C50" s="155"/>
      <c r="D50" s="155"/>
      <c r="E50" s="155"/>
      <c r="F50" s="155"/>
    </row>
    <row r="51" spans="1:9" ht="32" customHeight="1" x14ac:dyDescent="0.3">
      <c r="A51" s="155" t="s">
        <v>210</v>
      </c>
      <c r="B51" s="155"/>
      <c r="C51" s="155"/>
      <c r="D51" s="155"/>
      <c r="E51" s="155"/>
      <c r="F51" s="155"/>
    </row>
  </sheetData>
  <mergeCells count="43">
    <mergeCell ref="A50:F50"/>
    <mergeCell ref="A51:F51"/>
    <mergeCell ref="D9:E9"/>
    <mergeCell ref="B42:E42"/>
    <mergeCell ref="B44:E44"/>
    <mergeCell ref="A46:E46"/>
    <mergeCell ref="A47:E47"/>
    <mergeCell ref="A48:E48"/>
    <mergeCell ref="A49:F49"/>
    <mergeCell ref="B36:E36"/>
    <mergeCell ref="B37:E37"/>
    <mergeCell ref="B38:E38"/>
    <mergeCell ref="B39:E39"/>
    <mergeCell ref="B40:E40"/>
    <mergeCell ref="B41:E41"/>
    <mergeCell ref="B31:E31"/>
    <mergeCell ref="B32:E32"/>
    <mergeCell ref="B33:E33"/>
    <mergeCell ref="B34:E34"/>
    <mergeCell ref="B35:E35"/>
    <mergeCell ref="B25:E25"/>
    <mergeCell ref="B26:E26"/>
    <mergeCell ref="B27:E27"/>
    <mergeCell ref="B28:E28"/>
    <mergeCell ref="B29:E29"/>
    <mergeCell ref="B30:E30"/>
    <mergeCell ref="B24:E24"/>
    <mergeCell ref="B13:E13"/>
    <mergeCell ref="B14:E14"/>
    <mergeCell ref="B15:E15"/>
    <mergeCell ref="B16:E16"/>
    <mergeCell ref="B17:E17"/>
    <mergeCell ref="B18:E18"/>
    <mergeCell ref="B19:E19"/>
    <mergeCell ref="B20:E20"/>
    <mergeCell ref="B21:E21"/>
    <mergeCell ref="B22:E22"/>
    <mergeCell ref="B23:E23"/>
    <mergeCell ref="A2:F2"/>
    <mergeCell ref="H2:I2"/>
    <mergeCell ref="B10:E10"/>
    <mergeCell ref="B11:E11"/>
    <mergeCell ref="B12:E12"/>
  </mergeCells>
  <printOptions horizontalCentered="1" verticalCentered="1"/>
  <pageMargins left="0.23622047244094491" right="0.23622047244094491"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2125C-BED2-4C95-9E34-F961030E64A2}">
  <sheetPr>
    <pageSetUpPr fitToPage="1"/>
  </sheetPr>
  <dimension ref="A1:L47"/>
  <sheetViews>
    <sheetView showGridLines="0" zoomScale="80" zoomScaleNormal="80" workbookViewId="0">
      <selection activeCell="C8" sqref="C8"/>
    </sheetView>
  </sheetViews>
  <sheetFormatPr baseColWidth="10" defaultColWidth="8.7109375" defaultRowHeight="14" x14ac:dyDescent="0.3"/>
  <cols>
    <col min="1" max="1" width="21.2109375" style="8" customWidth="1"/>
    <col min="2" max="2" width="28.5703125" style="8" customWidth="1"/>
    <col min="3" max="3" width="61.2109375" style="9" customWidth="1"/>
    <col min="4" max="4" width="12.42578125" style="10" customWidth="1"/>
    <col min="5" max="5" width="12.2109375" style="11" customWidth="1"/>
    <col min="6" max="6" width="13.35546875" style="10" customWidth="1"/>
    <col min="7" max="7" width="4.0703125" style="13" customWidth="1"/>
    <col min="8" max="8" width="11.42578125" style="13" customWidth="1"/>
    <col min="9" max="9" width="13" style="14" customWidth="1"/>
    <col min="10" max="10" width="10.7109375" style="13" bestFit="1" customWidth="1"/>
    <col min="11" max="16384" width="8.7109375" style="13"/>
  </cols>
  <sheetData>
    <row r="1" spans="1:10" ht="21.25" customHeight="1" x14ac:dyDescent="0.3">
      <c r="G1" s="12"/>
    </row>
    <row r="2" spans="1:10" ht="46.4" customHeight="1" x14ac:dyDescent="0.3">
      <c r="A2" s="156" t="s">
        <v>25</v>
      </c>
      <c r="B2" s="156"/>
      <c r="C2" s="156"/>
      <c r="D2" s="156"/>
      <c r="E2" s="156"/>
      <c r="F2" s="156"/>
      <c r="G2" s="12"/>
      <c r="H2" s="165" t="s">
        <v>180</v>
      </c>
      <c r="I2" s="166"/>
    </row>
    <row r="3" spans="1:10" ht="10" customHeight="1" x14ac:dyDescent="0.3">
      <c r="A3" s="51"/>
      <c r="B3" s="51"/>
      <c r="C3" s="51"/>
      <c r="D3" s="52"/>
      <c r="E3" s="51"/>
      <c r="F3" s="52"/>
      <c r="G3" s="12"/>
      <c r="H3" s="53"/>
      <c r="I3" s="54"/>
    </row>
    <row r="4" spans="1:10" ht="28" x14ac:dyDescent="0.3">
      <c r="E4" s="55"/>
      <c r="G4" s="12"/>
      <c r="H4" s="15" t="s">
        <v>39</v>
      </c>
    </row>
    <row r="5" spans="1:10" ht="28.5" thickBot="1" x14ac:dyDescent="0.35">
      <c r="A5" s="16" t="s">
        <v>1</v>
      </c>
      <c r="B5" s="16" t="s">
        <v>26</v>
      </c>
      <c r="C5" s="16" t="s">
        <v>0</v>
      </c>
      <c r="D5" s="17" t="s">
        <v>2</v>
      </c>
      <c r="E5" s="18" t="s">
        <v>27</v>
      </c>
      <c r="F5" s="19" t="s">
        <v>28</v>
      </c>
      <c r="G5" s="12"/>
      <c r="H5" s="20" t="s">
        <v>29</v>
      </c>
      <c r="I5" s="19" t="s">
        <v>30</v>
      </c>
    </row>
    <row r="6" spans="1:10" ht="72.650000000000006" customHeight="1" thickBot="1" x14ac:dyDescent="0.35">
      <c r="A6" s="3" t="s">
        <v>122</v>
      </c>
      <c r="B6" s="21"/>
      <c r="C6" s="121" t="s">
        <v>260</v>
      </c>
      <c r="D6" s="23">
        <f>332706/(1-0.2)</f>
        <v>415882.5</v>
      </c>
      <c r="E6" s="58">
        <v>0.2</v>
      </c>
      <c r="F6" s="57">
        <f>D6*(1-E6)</f>
        <v>332706</v>
      </c>
      <c r="G6" s="12"/>
      <c r="H6" s="24"/>
      <c r="I6" s="57">
        <f t="shared" ref="I6" si="0">H6*F6</f>
        <v>0</v>
      </c>
      <c r="J6" s="25"/>
    </row>
    <row r="7" spans="1:10" x14ac:dyDescent="0.3">
      <c r="G7" s="12"/>
      <c r="H7" s="12"/>
      <c r="I7" s="10"/>
    </row>
    <row r="8" spans="1:10" x14ac:dyDescent="0.3">
      <c r="A8" s="26" t="s">
        <v>20</v>
      </c>
      <c r="B8" s="26"/>
      <c r="D8" s="27"/>
      <c r="F8" s="27"/>
      <c r="G8" s="12"/>
      <c r="H8" s="12"/>
      <c r="I8" s="27"/>
    </row>
    <row r="9" spans="1:10" ht="32.75" customHeight="1" x14ac:dyDescent="0.3">
      <c r="A9" s="28" t="s">
        <v>66</v>
      </c>
      <c r="B9" s="107" t="s">
        <v>0</v>
      </c>
      <c r="C9" s="108"/>
      <c r="D9" s="167" t="s">
        <v>227</v>
      </c>
      <c r="E9" s="168"/>
      <c r="F9" s="29" t="s">
        <v>28</v>
      </c>
      <c r="G9" s="12"/>
      <c r="H9" s="30" t="s">
        <v>29</v>
      </c>
      <c r="I9" s="29" t="s">
        <v>31</v>
      </c>
    </row>
    <row r="10" spans="1:10" ht="22.5" customHeight="1" x14ac:dyDescent="0.3">
      <c r="A10" s="7" t="s">
        <v>3</v>
      </c>
      <c r="B10" s="162" t="s">
        <v>55</v>
      </c>
      <c r="C10" s="163"/>
      <c r="D10" s="163"/>
      <c r="E10" s="164"/>
      <c r="F10" s="41">
        <v>8994</v>
      </c>
      <c r="G10" s="39"/>
      <c r="H10" s="40"/>
      <c r="I10" s="41">
        <f>H10*F10</f>
        <v>0</v>
      </c>
    </row>
    <row r="11" spans="1:10" ht="22.5" customHeight="1" x14ac:dyDescent="0.3">
      <c r="A11" s="7" t="s">
        <v>4</v>
      </c>
      <c r="B11" s="162" t="s">
        <v>215</v>
      </c>
      <c r="C11" s="163"/>
      <c r="D11" s="163"/>
      <c r="E11" s="164"/>
      <c r="F11" s="41">
        <v>15822</v>
      </c>
      <c r="G11" s="39"/>
      <c r="H11" s="40"/>
      <c r="I11" s="41">
        <f t="shared" ref="I11:I36" si="1">H11*F11</f>
        <v>0</v>
      </c>
    </row>
    <row r="12" spans="1:10" ht="22.5" customHeight="1" x14ac:dyDescent="0.3">
      <c r="A12" s="7" t="s">
        <v>5</v>
      </c>
      <c r="B12" s="162" t="s">
        <v>216</v>
      </c>
      <c r="C12" s="163"/>
      <c r="D12" s="163"/>
      <c r="E12" s="164"/>
      <c r="F12" s="41">
        <v>15507</v>
      </c>
      <c r="G12" s="39"/>
      <c r="H12" s="40"/>
      <c r="I12" s="41">
        <f t="shared" si="1"/>
        <v>0</v>
      </c>
    </row>
    <row r="13" spans="1:10" ht="22.5" customHeight="1" x14ac:dyDescent="0.3">
      <c r="A13" s="7" t="s">
        <v>9</v>
      </c>
      <c r="B13" s="162" t="s">
        <v>182</v>
      </c>
      <c r="C13" s="163"/>
      <c r="D13" s="163"/>
      <c r="E13" s="164"/>
      <c r="F13" s="138" t="s">
        <v>54</v>
      </c>
      <c r="G13" s="39"/>
      <c r="H13" s="40"/>
      <c r="I13" s="41"/>
    </row>
    <row r="14" spans="1:10" ht="22.5" customHeight="1" x14ac:dyDescent="0.3">
      <c r="A14" s="7" t="s">
        <v>10</v>
      </c>
      <c r="B14" s="162" t="s">
        <v>76</v>
      </c>
      <c r="C14" s="163"/>
      <c r="D14" s="163"/>
      <c r="E14" s="164"/>
      <c r="F14" s="41">
        <v>10746</v>
      </c>
      <c r="G14" s="39"/>
      <c r="H14" s="40"/>
      <c r="I14" s="41">
        <f t="shared" si="1"/>
        <v>0</v>
      </c>
    </row>
    <row r="15" spans="1:10" ht="22.5" customHeight="1" x14ac:dyDescent="0.3">
      <c r="A15" s="7" t="s">
        <v>11</v>
      </c>
      <c r="B15" s="162" t="s">
        <v>111</v>
      </c>
      <c r="C15" s="163"/>
      <c r="D15" s="163"/>
      <c r="E15" s="164"/>
      <c r="F15" s="41">
        <v>21726</v>
      </c>
      <c r="G15" s="39"/>
      <c r="H15" s="40"/>
      <c r="I15" s="41">
        <f t="shared" si="1"/>
        <v>0</v>
      </c>
      <c r="J15" s="49"/>
    </row>
    <row r="16" spans="1:10" ht="22.5" customHeight="1" x14ac:dyDescent="0.3">
      <c r="A16" s="7" t="s">
        <v>12</v>
      </c>
      <c r="B16" s="162" t="s">
        <v>217</v>
      </c>
      <c r="C16" s="163"/>
      <c r="D16" s="163"/>
      <c r="E16" s="164"/>
      <c r="F16" s="41">
        <v>6086</v>
      </c>
      <c r="G16" s="39"/>
      <c r="H16" s="40"/>
      <c r="I16" s="41">
        <f t="shared" si="1"/>
        <v>0</v>
      </c>
    </row>
    <row r="17" spans="1:9" ht="22.5" customHeight="1" x14ac:dyDescent="0.3">
      <c r="A17" s="7" t="s">
        <v>14</v>
      </c>
      <c r="B17" s="162" t="s">
        <v>78</v>
      </c>
      <c r="C17" s="163"/>
      <c r="D17" s="163"/>
      <c r="E17" s="164"/>
      <c r="F17" s="41">
        <v>2300</v>
      </c>
      <c r="G17" s="39"/>
      <c r="H17" s="40"/>
      <c r="I17" s="41">
        <f t="shared" si="1"/>
        <v>0</v>
      </c>
    </row>
    <row r="18" spans="1:9" ht="22.5" customHeight="1" x14ac:dyDescent="0.3">
      <c r="A18" s="7" t="s">
        <v>79</v>
      </c>
      <c r="B18" s="162" t="s">
        <v>218</v>
      </c>
      <c r="C18" s="163"/>
      <c r="D18" s="163"/>
      <c r="E18" s="164"/>
      <c r="F18" s="41">
        <v>3439</v>
      </c>
      <c r="G18" s="39"/>
      <c r="H18" s="40"/>
      <c r="I18" s="41">
        <f t="shared" si="1"/>
        <v>0</v>
      </c>
    </row>
    <row r="19" spans="1:9" ht="22.5" customHeight="1" x14ac:dyDescent="0.3">
      <c r="A19" s="7" t="s">
        <v>16</v>
      </c>
      <c r="B19" s="162" t="s">
        <v>59</v>
      </c>
      <c r="C19" s="163"/>
      <c r="D19" s="163"/>
      <c r="E19" s="164"/>
      <c r="F19" s="41">
        <v>2768</v>
      </c>
      <c r="G19" s="39"/>
      <c r="H19" s="40"/>
      <c r="I19" s="41">
        <f t="shared" si="1"/>
        <v>0</v>
      </c>
    </row>
    <row r="20" spans="1:9" ht="22.5" customHeight="1" x14ac:dyDescent="0.3">
      <c r="A20" s="7" t="s">
        <v>17</v>
      </c>
      <c r="B20" s="162" t="s">
        <v>219</v>
      </c>
      <c r="C20" s="163"/>
      <c r="D20" s="163"/>
      <c r="E20" s="164"/>
      <c r="F20" s="41">
        <v>2501</v>
      </c>
      <c r="G20" s="39"/>
      <c r="H20" s="40"/>
      <c r="I20" s="41">
        <f t="shared" si="1"/>
        <v>0</v>
      </c>
    </row>
    <row r="21" spans="1:9" ht="22.5" customHeight="1" x14ac:dyDescent="0.3">
      <c r="A21" s="7" t="s">
        <v>18</v>
      </c>
      <c r="B21" s="162" t="s">
        <v>220</v>
      </c>
      <c r="C21" s="163"/>
      <c r="D21" s="163"/>
      <c r="E21" s="164"/>
      <c r="F21" s="41">
        <v>2056</v>
      </c>
      <c r="G21" s="39"/>
      <c r="H21" s="40"/>
      <c r="I21" s="41">
        <f t="shared" si="1"/>
        <v>0</v>
      </c>
    </row>
    <row r="22" spans="1:9" ht="22.5" customHeight="1" x14ac:dyDescent="0.3">
      <c r="A22" s="7" t="s">
        <v>44</v>
      </c>
      <c r="B22" s="162" t="s">
        <v>60</v>
      </c>
      <c r="C22" s="163"/>
      <c r="D22" s="163"/>
      <c r="E22" s="164"/>
      <c r="F22" s="41">
        <v>1016</v>
      </c>
      <c r="G22" s="39"/>
      <c r="H22" s="40"/>
      <c r="I22" s="41">
        <f t="shared" si="1"/>
        <v>0</v>
      </c>
    </row>
    <row r="23" spans="1:9" ht="22.5" customHeight="1" x14ac:dyDescent="0.3">
      <c r="A23" s="7" t="s">
        <v>45</v>
      </c>
      <c r="B23" s="162" t="s">
        <v>61</v>
      </c>
      <c r="C23" s="163"/>
      <c r="D23" s="163"/>
      <c r="E23" s="164"/>
      <c r="F23" s="41">
        <v>851</v>
      </c>
      <c r="G23" s="39"/>
      <c r="H23" s="40"/>
      <c r="I23" s="41">
        <f t="shared" si="1"/>
        <v>0</v>
      </c>
    </row>
    <row r="24" spans="1:9" ht="22.5" customHeight="1" x14ac:dyDescent="0.3">
      <c r="A24" s="7" t="s">
        <v>46</v>
      </c>
      <c r="B24" s="162" t="s">
        <v>63</v>
      </c>
      <c r="C24" s="163"/>
      <c r="D24" s="163"/>
      <c r="E24" s="164"/>
      <c r="F24" s="41">
        <v>2523</v>
      </c>
      <c r="G24" s="39"/>
      <c r="H24" s="40"/>
      <c r="I24" s="41">
        <f t="shared" si="1"/>
        <v>0</v>
      </c>
    </row>
    <row r="25" spans="1:9" ht="22.5" customHeight="1" x14ac:dyDescent="0.3">
      <c r="A25" s="7" t="s">
        <v>47</v>
      </c>
      <c r="B25" s="162" t="s">
        <v>62</v>
      </c>
      <c r="C25" s="163"/>
      <c r="D25" s="163"/>
      <c r="E25" s="164"/>
      <c r="F25" s="41">
        <v>3567</v>
      </c>
      <c r="G25" s="39"/>
      <c r="H25" s="40"/>
      <c r="I25" s="41">
        <f t="shared" si="1"/>
        <v>0</v>
      </c>
    </row>
    <row r="26" spans="1:9" ht="22.5" customHeight="1" x14ac:dyDescent="0.3">
      <c r="A26" s="7" t="s">
        <v>82</v>
      </c>
      <c r="B26" s="162" t="s">
        <v>120</v>
      </c>
      <c r="C26" s="163"/>
      <c r="D26" s="163"/>
      <c r="E26" s="164"/>
      <c r="F26" s="41">
        <v>7864</v>
      </c>
      <c r="G26" s="39"/>
      <c r="H26" s="40"/>
      <c r="I26" s="41">
        <f t="shared" si="1"/>
        <v>0</v>
      </c>
    </row>
    <row r="27" spans="1:9" ht="22.5" customHeight="1" x14ac:dyDescent="0.3">
      <c r="A27" s="7" t="s">
        <v>83</v>
      </c>
      <c r="B27" s="162" t="s">
        <v>121</v>
      </c>
      <c r="C27" s="163"/>
      <c r="D27" s="163"/>
      <c r="E27" s="164"/>
      <c r="F27" s="41">
        <v>10036</v>
      </c>
      <c r="G27" s="39"/>
      <c r="H27" s="40"/>
      <c r="I27" s="41">
        <f t="shared" si="1"/>
        <v>0</v>
      </c>
    </row>
    <row r="28" spans="1:9" ht="22.5" customHeight="1" x14ac:dyDescent="0.3">
      <c r="A28" s="7" t="s">
        <v>49</v>
      </c>
      <c r="B28" s="162" t="s">
        <v>71</v>
      </c>
      <c r="C28" s="163"/>
      <c r="D28" s="163"/>
      <c r="E28" s="164"/>
      <c r="F28" s="41">
        <v>1596</v>
      </c>
      <c r="G28" s="39"/>
      <c r="H28" s="40"/>
      <c r="I28" s="41">
        <f t="shared" si="1"/>
        <v>0</v>
      </c>
    </row>
    <row r="29" spans="1:9" ht="22.5" customHeight="1" x14ac:dyDescent="0.3">
      <c r="A29" s="7" t="s">
        <v>52</v>
      </c>
      <c r="B29" s="162" t="s">
        <v>250</v>
      </c>
      <c r="C29" s="163"/>
      <c r="D29" s="163"/>
      <c r="E29" s="164"/>
      <c r="F29" s="138" t="s">
        <v>241</v>
      </c>
      <c r="G29" s="39"/>
      <c r="H29" s="40"/>
      <c r="I29" s="50"/>
    </row>
    <row r="30" spans="1:9" ht="22.5" customHeight="1" x14ac:dyDescent="0.3">
      <c r="A30" s="7" t="s">
        <v>53</v>
      </c>
      <c r="B30" s="162" t="s">
        <v>67</v>
      </c>
      <c r="C30" s="163"/>
      <c r="D30" s="163"/>
      <c r="E30" s="164"/>
      <c r="F30" s="41">
        <v>1209</v>
      </c>
      <c r="G30" s="39"/>
      <c r="H30" s="40"/>
      <c r="I30" s="41">
        <f t="shared" si="1"/>
        <v>0</v>
      </c>
    </row>
    <row r="31" spans="1:9" ht="22.5" customHeight="1" x14ac:dyDescent="0.3">
      <c r="A31" s="7" t="s">
        <v>87</v>
      </c>
      <c r="B31" s="162" t="s">
        <v>222</v>
      </c>
      <c r="C31" s="163"/>
      <c r="D31" s="163"/>
      <c r="E31" s="164"/>
      <c r="F31" s="41">
        <v>4224</v>
      </c>
      <c r="G31" s="39"/>
      <c r="H31" s="40"/>
      <c r="I31" s="41">
        <f t="shared" si="1"/>
        <v>0</v>
      </c>
    </row>
    <row r="32" spans="1:9" s="49" customFormat="1" ht="22.5" customHeight="1" x14ac:dyDescent="0.3">
      <c r="A32" s="7" t="s">
        <v>89</v>
      </c>
      <c r="B32" s="162" t="s">
        <v>88</v>
      </c>
      <c r="C32" s="163"/>
      <c r="D32" s="163"/>
      <c r="E32" s="164"/>
      <c r="F32" s="41">
        <v>1530</v>
      </c>
      <c r="G32" s="39"/>
      <c r="H32" s="40"/>
      <c r="I32" s="41">
        <f t="shared" si="1"/>
        <v>0</v>
      </c>
    </row>
    <row r="33" spans="1:12" s="49" customFormat="1" ht="22.5" customHeight="1" x14ac:dyDescent="0.3">
      <c r="A33" s="7" t="s">
        <v>188</v>
      </c>
      <c r="B33" s="162" t="s">
        <v>189</v>
      </c>
      <c r="C33" s="163"/>
      <c r="D33" s="163"/>
      <c r="E33" s="164"/>
      <c r="F33" s="41" t="s">
        <v>242</v>
      </c>
      <c r="G33" s="39"/>
      <c r="H33" s="40"/>
      <c r="I33" s="41"/>
    </row>
    <row r="34" spans="1:12" s="49" customFormat="1" ht="22.5" customHeight="1" x14ac:dyDescent="0.3">
      <c r="A34" s="7" t="s">
        <v>186</v>
      </c>
      <c r="B34" s="162" t="s">
        <v>187</v>
      </c>
      <c r="C34" s="163"/>
      <c r="D34" s="163"/>
      <c r="E34" s="164"/>
      <c r="F34" s="41" t="s">
        <v>242</v>
      </c>
      <c r="G34" s="39"/>
      <c r="H34" s="40"/>
      <c r="I34" s="41"/>
    </row>
    <row r="35" spans="1:12" s="49" customFormat="1" ht="22.5" customHeight="1" x14ac:dyDescent="0.3">
      <c r="A35" s="7" t="s">
        <v>95</v>
      </c>
      <c r="B35" s="162" t="s">
        <v>107</v>
      </c>
      <c r="C35" s="163"/>
      <c r="D35" s="163"/>
      <c r="E35" s="164"/>
      <c r="F35" s="41">
        <v>2099</v>
      </c>
      <c r="G35" s="39"/>
      <c r="H35" s="40"/>
      <c r="I35" s="41">
        <f t="shared" si="1"/>
        <v>0</v>
      </c>
    </row>
    <row r="36" spans="1:12" ht="22.5" customHeight="1" x14ac:dyDescent="0.3">
      <c r="A36" s="7" t="s">
        <v>96</v>
      </c>
      <c r="B36" s="162" t="s">
        <v>223</v>
      </c>
      <c r="C36" s="163"/>
      <c r="D36" s="163"/>
      <c r="E36" s="164"/>
      <c r="F36" s="41">
        <v>1851</v>
      </c>
      <c r="G36" s="39"/>
      <c r="H36" s="40"/>
      <c r="I36" s="41">
        <f t="shared" si="1"/>
        <v>0</v>
      </c>
    </row>
    <row r="37" spans="1:12" s="49" customFormat="1" ht="22.5" customHeight="1" x14ac:dyDescent="0.3">
      <c r="A37" s="7" t="s">
        <v>97</v>
      </c>
      <c r="B37" s="162" t="s">
        <v>190</v>
      </c>
      <c r="C37" s="163"/>
      <c r="D37" s="163"/>
      <c r="E37" s="164"/>
      <c r="F37" s="138" t="s">
        <v>241</v>
      </c>
      <c r="G37" s="39"/>
      <c r="H37" s="40"/>
      <c r="I37" s="41"/>
    </row>
    <row r="38" spans="1:12" ht="22.5" customHeight="1" x14ac:dyDescent="0.3">
      <c r="A38" s="7" t="s">
        <v>98</v>
      </c>
      <c r="B38" s="162" t="s">
        <v>101</v>
      </c>
      <c r="C38" s="163"/>
      <c r="D38" s="163"/>
      <c r="E38" s="164"/>
      <c r="F38" s="41">
        <v>1086</v>
      </c>
      <c r="G38" s="39"/>
      <c r="H38" s="40"/>
      <c r="I38" s="41">
        <f>H38*F38</f>
        <v>0</v>
      </c>
    </row>
    <row r="39" spans="1:12" ht="22.5" customHeight="1" x14ac:dyDescent="0.3">
      <c r="A39" s="7" t="s">
        <v>99</v>
      </c>
      <c r="B39" s="162" t="s">
        <v>100</v>
      </c>
      <c r="C39" s="163"/>
      <c r="D39" s="163"/>
      <c r="E39" s="164"/>
      <c r="F39" s="41">
        <v>333</v>
      </c>
      <c r="G39" s="39"/>
      <c r="H39" s="40"/>
      <c r="I39" s="41">
        <f>H39*F39</f>
        <v>0</v>
      </c>
    </row>
    <row r="40" spans="1:12" ht="22.5" customHeight="1" x14ac:dyDescent="0.3">
      <c r="A40" s="7" t="s">
        <v>125</v>
      </c>
      <c r="B40" s="162" t="s">
        <v>123</v>
      </c>
      <c r="C40" s="163"/>
      <c r="D40" s="163"/>
      <c r="E40" s="164"/>
      <c r="F40" s="41">
        <v>7488</v>
      </c>
      <c r="G40" s="39"/>
      <c r="H40" s="40"/>
      <c r="I40" s="41">
        <f>H40*F40</f>
        <v>0</v>
      </c>
    </row>
    <row r="41" spans="1:12" ht="22.5" customHeight="1" thickBot="1" x14ac:dyDescent="0.35">
      <c r="A41" s="151"/>
      <c r="B41" s="152"/>
      <c r="C41" s="152"/>
      <c r="D41" s="134"/>
      <c r="E41" s="134"/>
      <c r="F41" s="134"/>
      <c r="G41" s="134"/>
      <c r="H41" s="134"/>
      <c r="I41" s="134"/>
      <c r="J41" s="134"/>
      <c r="K41" s="134"/>
      <c r="L41" s="134"/>
    </row>
    <row r="42" spans="1:12" ht="25" customHeight="1" thickBot="1" x14ac:dyDescent="0.35">
      <c r="A42" s="169"/>
      <c r="B42" s="169"/>
      <c r="C42" s="169"/>
      <c r="D42" s="169"/>
      <c r="E42" s="169"/>
      <c r="F42" s="27"/>
      <c r="H42" s="36" t="s">
        <v>33</v>
      </c>
      <c r="I42" s="37">
        <f>SUM(I10:I40)</f>
        <v>0</v>
      </c>
    </row>
    <row r="43" spans="1:12" ht="18.25" customHeight="1" thickBot="1" x14ac:dyDescent="0.35">
      <c r="A43" s="157" t="s">
        <v>207</v>
      </c>
      <c r="B43" s="157"/>
      <c r="C43" s="157"/>
      <c r="D43" s="157"/>
      <c r="E43" s="157"/>
      <c r="F43" s="128"/>
      <c r="I43" s="38"/>
      <c r="J43" s="59"/>
      <c r="K43" s="38"/>
    </row>
    <row r="44" spans="1:12" ht="27.5" customHeight="1" thickBot="1" x14ac:dyDescent="0.35">
      <c r="A44" s="158" t="s">
        <v>208</v>
      </c>
      <c r="B44" s="158"/>
      <c r="C44" s="158"/>
      <c r="D44" s="158"/>
      <c r="E44" s="158"/>
      <c r="F44" s="87"/>
      <c r="H44" s="36" t="s">
        <v>32</v>
      </c>
      <c r="I44" s="37">
        <f>I42+I6</f>
        <v>0</v>
      </c>
    </row>
    <row r="45" spans="1:12" ht="48.9" customHeight="1" x14ac:dyDescent="0.3">
      <c r="A45" s="155" t="s">
        <v>229</v>
      </c>
      <c r="B45" s="155"/>
      <c r="C45" s="155"/>
      <c r="D45" s="155"/>
      <c r="E45" s="155"/>
      <c r="F45" s="155"/>
    </row>
    <row r="46" spans="1:12" ht="42" customHeight="1" x14ac:dyDescent="0.3">
      <c r="A46" s="155" t="s">
        <v>209</v>
      </c>
      <c r="B46" s="155"/>
      <c r="C46" s="155"/>
      <c r="D46" s="155"/>
      <c r="E46" s="155"/>
      <c r="F46" s="155"/>
    </row>
    <row r="47" spans="1:12" ht="32.5" customHeight="1" x14ac:dyDescent="0.3">
      <c r="A47" s="155" t="s">
        <v>210</v>
      </c>
      <c r="B47" s="155"/>
      <c r="C47" s="155"/>
      <c r="D47" s="155"/>
      <c r="E47" s="155"/>
      <c r="F47" s="155"/>
    </row>
  </sheetData>
  <mergeCells count="40">
    <mergeCell ref="A46:F46"/>
    <mergeCell ref="A47:F47"/>
    <mergeCell ref="D9:E9"/>
    <mergeCell ref="B39:E39"/>
    <mergeCell ref="B40:E40"/>
    <mergeCell ref="A42:E42"/>
    <mergeCell ref="A43:E43"/>
    <mergeCell ref="A44:E44"/>
    <mergeCell ref="A45:F45"/>
    <mergeCell ref="B33:E33"/>
    <mergeCell ref="B34:E34"/>
    <mergeCell ref="B35:E35"/>
    <mergeCell ref="B36:E36"/>
    <mergeCell ref="B37:E37"/>
    <mergeCell ref="B38:E38"/>
    <mergeCell ref="B28:E28"/>
    <mergeCell ref="B29:E29"/>
    <mergeCell ref="B30:E30"/>
    <mergeCell ref="B31:E31"/>
    <mergeCell ref="B32:E32"/>
    <mergeCell ref="B23:E23"/>
    <mergeCell ref="B24:E24"/>
    <mergeCell ref="B25:E25"/>
    <mergeCell ref="B26:E26"/>
    <mergeCell ref="B27:E27"/>
    <mergeCell ref="B22:E22"/>
    <mergeCell ref="B13:E13"/>
    <mergeCell ref="B14:E14"/>
    <mergeCell ref="B15:E15"/>
    <mergeCell ref="B16:E16"/>
    <mergeCell ref="B17:E17"/>
    <mergeCell ref="B18:E18"/>
    <mergeCell ref="B19:E19"/>
    <mergeCell ref="B20:E20"/>
    <mergeCell ref="B21:E21"/>
    <mergeCell ref="A2:F2"/>
    <mergeCell ref="H2:I2"/>
    <mergeCell ref="B10:E10"/>
    <mergeCell ref="B11:E11"/>
    <mergeCell ref="B12:E12"/>
  </mergeCells>
  <printOptions horizontalCentered="1" verticalCentered="1"/>
  <pageMargins left="0.23622047244094491" right="0.23622047244094491" top="0.74803149606299213" bottom="0.74803149606299213" header="0.31496062992125984" footer="0.31496062992125984"/>
  <pageSetup paperSize="9" scale="4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184DF-FF04-45C1-A0F3-0B7C3EC53B76}">
  <sheetPr>
    <pageSetUpPr fitToPage="1"/>
  </sheetPr>
  <dimension ref="A1:J50"/>
  <sheetViews>
    <sheetView showGridLines="0" zoomScale="80" zoomScaleNormal="80" workbookViewId="0">
      <selection activeCell="B41" sqref="B41:E41"/>
    </sheetView>
  </sheetViews>
  <sheetFormatPr baseColWidth="10" defaultColWidth="8.7109375" defaultRowHeight="14" x14ac:dyDescent="0.3"/>
  <cols>
    <col min="1" max="1" width="21.5703125" style="8" customWidth="1"/>
    <col min="2" max="2" width="30.5703125" style="8" customWidth="1"/>
    <col min="3" max="3" width="54.28515625" style="9" customWidth="1"/>
    <col min="4" max="4" width="13.5" style="10" customWidth="1"/>
    <col min="5" max="5" width="13.5703125" style="11" customWidth="1"/>
    <col min="6" max="6" width="14.42578125" style="10" customWidth="1"/>
    <col min="7" max="7" width="3.640625" style="74" customWidth="1"/>
    <col min="8" max="8" width="12.35546875" style="13" customWidth="1"/>
    <col min="9" max="9" width="14.0703125" style="130" customWidth="1"/>
    <col min="10" max="10" width="13" style="13" bestFit="1" customWidth="1"/>
    <col min="11" max="16384" width="8.7109375" style="13"/>
  </cols>
  <sheetData>
    <row r="1" spans="1:9" ht="21.25" customHeight="1" x14ac:dyDescent="0.3">
      <c r="G1" s="60"/>
    </row>
    <row r="2" spans="1:9" ht="46.4" customHeight="1" x14ac:dyDescent="0.3">
      <c r="A2" s="156" t="s">
        <v>168</v>
      </c>
      <c r="B2" s="156"/>
      <c r="C2" s="156"/>
      <c r="D2" s="156"/>
      <c r="E2" s="156"/>
      <c r="F2" s="156"/>
      <c r="G2" s="60"/>
      <c r="H2" s="165" t="s">
        <v>228</v>
      </c>
      <c r="I2" s="166"/>
    </row>
    <row r="3" spans="1:9" ht="10" customHeight="1" x14ac:dyDescent="0.3">
      <c r="A3" s="51"/>
      <c r="B3" s="51"/>
      <c r="C3" s="51"/>
      <c r="D3" s="52"/>
      <c r="E3" s="51"/>
      <c r="F3" s="52"/>
      <c r="G3" s="60"/>
      <c r="H3" s="53"/>
      <c r="I3" s="131"/>
    </row>
    <row r="4" spans="1:9" ht="28" x14ac:dyDescent="0.3">
      <c r="E4" s="55"/>
      <c r="G4" s="60"/>
      <c r="H4" s="15" t="s">
        <v>39</v>
      </c>
    </row>
    <row r="5" spans="1:9" ht="28.5" thickBot="1" x14ac:dyDescent="0.35">
      <c r="A5" s="16" t="s">
        <v>1</v>
      </c>
      <c r="B5" s="16" t="s">
        <v>26</v>
      </c>
      <c r="C5" s="16" t="s">
        <v>0</v>
      </c>
      <c r="D5" s="17" t="s">
        <v>2</v>
      </c>
      <c r="E5" s="18" t="s">
        <v>27</v>
      </c>
      <c r="F5" s="19" t="s">
        <v>28</v>
      </c>
      <c r="G5" s="60"/>
      <c r="H5" s="20" t="s">
        <v>29</v>
      </c>
      <c r="I5" s="132" t="s">
        <v>30</v>
      </c>
    </row>
    <row r="6" spans="1:9" ht="79" customHeight="1" thickBot="1" x14ac:dyDescent="0.35">
      <c r="A6" s="3" t="s">
        <v>175</v>
      </c>
      <c r="B6" s="21"/>
      <c r="C6" s="121" t="s">
        <v>226</v>
      </c>
      <c r="D6" s="23">
        <f>443175.52/(1-0.2)</f>
        <v>553969.4</v>
      </c>
      <c r="E6" s="58">
        <v>0.2</v>
      </c>
      <c r="F6" s="57">
        <f>ROUND(D6*(1-E6),0)</f>
        <v>443176</v>
      </c>
      <c r="G6" s="60"/>
      <c r="H6" s="24"/>
      <c r="I6" s="133">
        <f>H6*F6</f>
        <v>0</v>
      </c>
    </row>
    <row r="7" spans="1:9" x14ac:dyDescent="0.3">
      <c r="G7" s="60"/>
      <c r="H7" s="12"/>
      <c r="I7" s="134"/>
    </row>
    <row r="8" spans="1:9" x14ac:dyDescent="0.3">
      <c r="A8" s="26" t="s">
        <v>20</v>
      </c>
      <c r="B8" s="26"/>
      <c r="D8" s="27"/>
      <c r="F8" s="27"/>
      <c r="G8" s="60"/>
      <c r="H8" s="12"/>
      <c r="I8" s="135"/>
    </row>
    <row r="9" spans="1:9" ht="32.75" customHeight="1" x14ac:dyDescent="0.3">
      <c r="A9" s="28" t="s">
        <v>66</v>
      </c>
      <c r="B9" s="107" t="s">
        <v>0</v>
      </c>
      <c r="C9" s="108"/>
      <c r="D9" s="167" t="s">
        <v>227</v>
      </c>
      <c r="E9" s="168"/>
      <c r="F9" s="29" t="s">
        <v>28</v>
      </c>
      <c r="G9" s="60"/>
      <c r="H9" s="30" t="s">
        <v>29</v>
      </c>
      <c r="I9" s="136" t="s">
        <v>31</v>
      </c>
    </row>
    <row r="10" spans="1:9" ht="24.5" customHeight="1" x14ac:dyDescent="0.3">
      <c r="A10" s="6" t="s">
        <v>3</v>
      </c>
      <c r="B10" s="170" t="s">
        <v>55</v>
      </c>
      <c r="C10" s="171"/>
      <c r="D10" s="171"/>
      <c r="E10" s="172"/>
      <c r="F10" s="31">
        <v>8994</v>
      </c>
      <c r="G10" s="60"/>
      <c r="H10" s="33"/>
      <c r="I10" s="41">
        <f>H10*F10</f>
        <v>0</v>
      </c>
    </row>
    <row r="11" spans="1:9" ht="24.5" customHeight="1" x14ac:dyDescent="0.3">
      <c r="A11" s="6" t="s">
        <v>4</v>
      </c>
      <c r="B11" s="162" t="s">
        <v>215</v>
      </c>
      <c r="C11" s="163"/>
      <c r="D11" s="163"/>
      <c r="E11" s="164"/>
      <c r="F11" s="34">
        <v>15822</v>
      </c>
      <c r="G11" s="12"/>
      <c r="H11" s="33"/>
      <c r="I11" s="41">
        <f>H11*F11</f>
        <v>0</v>
      </c>
    </row>
    <row r="12" spans="1:9" ht="24.5" customHeight="1" x14ac:dyDescent="0.3">
      <c r="A12" s="6" t="s">
        <v>5</v>
      </c>
      <c r="B12" s="162" t="s">
        <v>216</v>
      </c>
      <c r="C12" s="163"/>
      <c r="D12" s="163"/>
      <c r="E12" s="164"/>
      <c r="F12" s="34">
        <v>15507</v>
      </c>
      <c r="G12" s="12"/>
      <c r="H12" s="33"/>
      <c r="I12" s="41">
        <f>H12*F12</f>
        <v>0</v>
      </c>
    </row>
    <row r="13" spans="1:9" s="49" customFormat="1" ht="24.5" customHeight="1" x14ac:dyDescent="0.3">
      <c r="A13" s="7" t="s">
        <v>42</v>
      </c>
      <c r="B13" s="170" t="s">
        <v>104</v>
      </c>
      <c r="C13" s="171"/>
      <c r="D13" s="171"/>
      <c r="E13" s="172"/>
      <c r="F13" s="31">
        <v>16887</v>
      </c>
      <c r="G13" s="60"/>
      <c r="H13" s="40"/>
      <c r="I13" s="41">
        <f>H13*F13</f>
        <v>0</v>
      </c>
    </row>
    <row r="14" spans="1:9" s="49" customFormat="1" ht="24.5" customHeight="1" x14ac:dyDescent="0.3">
      <c r="A14" s="7" t="s">
        <v>43</v>
      </c>
      <c r="B14" s="170" t="s">
        <v>92</v>
      </c>
      <c r="C14" s="171"/>
      <c r="D14" s="171"/>
      <c r="E14" s="172"/>
      <c r="F14" s="31">
        <v>14638</v>
      </c>
      <c r="G14" s="60"/>
      <c r="H14" s="40"/>
      <c r="I14" s="41">
        <f>H14*F14</f>
        <v>0</v>
      </c>
    </row>
    <row r="15" spans="1:9" ht="24.5" customHeight="1" x14ac:dyDescent="0.3">
      <c r="A15" s="6" t="s">
        <v>9</v>
      </c>
      <c r="B15" s="170" t="s">
        <v>182</v>
      </c>
      <c r="C15" s="171"/>
      <c r="D15" s="171"/>
      <c r="E15" s="172"/>
      <c r="F15" s="137" t="s">
        <v>54</v>
      </c>
      <c r="G15" s="60"/>
      <c r="H15" s="33"/>
      <c r="I15" s="41"/>
    </row>
    <row r="16" spans="1:9" ht="24.5" customHeight="1" x14ac:dyDescent="0.3">
      <c r="A16" s="6" t="s">
        <v>10</v>
      </c>
      <c r="B16" s="170" t="s">
        <v>76</v>
      </c>
      <c r="C16" s="171"/>
      <c r="D16" s="171"/>
      <c r="E16" s="172"/>
      <c r="F16" s="31">
        <v>10746</v>
      </c>
      <c r="G16" s="60"/>
      <c r="H16" s="33"/>
      <c r="I16" s="41">
        <f t="shared" ref="I16:I24" si="0">H16*F16</f>
        <v>0</v>
      </c>
    </row>
    <row r="17" spans="1:9" s="49" customFormat="1" ht="24.5" customHeight="1" x14ac:dyDescent="0.3">
      <c r="A17" s="7" t="s">
        <v>11</v>
      </c>
      <c r="B17" s="162" t="s">
        <v>77</v>
      </c>
      <c r="C17" s="163"/>
      <c r="D17" s="163"/>
      <c r="E17" s="164"/>
      <c r="F17" s="50">
        <v>21726</v>
      </c>
      <c r="G17" s="113"/>
      <c r="H17" s="48"/>
      <c r="I17" s="41">
        <f t="shared" si="0"/>
        <v>0</v>
      </c>
    </row>
    <row r="18" spans="1:9" ht="24.5" customHeight="1" x14ac:dyDescent="0.3">
      <c r="A18" s="6" t="s">
        <v>12</v>
      </c>
      <c r="B18" s="162" t="s">
        <v>217</v>
      </c>
      <c r="C18" s="163"/>
      <c r="D18" s="163"/>
      <c r="E18" s="164"/>
      <c r="F18" s="41">
        <v>6086</v>
      </c>
      <c r="G18" s="12"/>
      <c r="H18" s="33"/>
      <c r="I18" s="41">
        <f t="shared" si="0"/>
        <v>0</v>
      </c>
    </row>
    <row r="19" spans="1:9" ht="24.5" customHeight="1" x14ac:dyDescent="0.3">
      <c r="A19" s="6" t="s">
        <v>14</v>
      </c>
      <c r="B19" s="170" t="s">
        <v>78</v>
      </c>
      <c r="C19" s="171"/>
      <c r="D19" s="171"/>
      <c r="E19" s="172"/>
      <c r="F19" s="50">
        <v>2300</v>
      </c>
      <c r="G19" s="60"/>
      <c r="H19" s="33"/>
      <c r="I19" s="41">
        <f t="shared" si="0"/>
        <v>0</v>
      </c>
    </row>
    <row r="20" spans="1:9" ht="24.5" customHeight="1" x14ac:dyDescent="0.3">
      <c r="A20" s="6" t="s">
        <v>79</v>
      </c>
      <c r="B20" s="162" t="s">
        <v>218</v>
      </c>
      <c r="C20" s="163"/>
      <c r="D20" s="163"/>
      <c r="E20" s="164"/>
      <c r="F20" s="41">
        <v>3439</v>
      </c>
      <c r="G20" s="12"/>
      <c r="H20" s="33"/>
      <c r="I20" s="41">
        <f t="shared" si="0"/>
        <v>0</v>
      </c>
    </row>
    <row r="21" spans="1:9" ht="24.5" customHeight="1" x14ac:dyDescent="0.3">
      <c r="A21" s="6" t="s">
        <v>16</v>
      </c>
      <c r="B21" s="170" t="s">
        <v>59</v>
      </c>
      <c r="C21" s="171"/>
      <c r="D21" s="171"/>
      <c r="E21" s="172"/>
      <c r="F21" s="50">
        <v>2768</v>
      </c>
      <c r="G21" s="60"/>
      <c r="H21" s="33"/>
      <c r="I21" s="41">
        <f t="shared" si="0"/>
        <v>0</v>
      </c>
    </row>
    <row r="22" spans="1:9" ht="24.5" customHeight="1" x14ac:dyDescent="0.3">
      <c r="A22" s="6" t="s">
        <v>17</v>
      </c>
      <c r="B22" s="162" t="s">
        <v>219</v>
      </c>
      <c r="C22" s="163"/>
      <c r="D22" s="163"/>
      <c r="E22" s="164"/>
      <c r="F22" s="41">
        <v>2501</v>
      </c>
      <c r="G22" s="12"/>
      <c r="H22" s="33"/>
      <c r="I22" s="41">
        <f t="shared" si="0"/>
        <v>0</v>
      </c>
    </row>
    <row r="23" spans="1:9" ht="24.5" customHeight="1" x14ac:dyDescent="0.3">
      <c r="A23" s="6" t="s">
        <v>18</v>
      </c>
      <c r="B23" s="162" t="s">
        <v>220</v>
      </c>
      <c r="C23" s="163"/>
      <c r="D23" s="163"/>
      <c r="E23" s="164"/>
      <c r="F23" s="41">
        <v>2056</v>
      </c>
      <c r="G23" s="12"/>
      <c r="H23" s="33"/>
      <c r="I23" s="41">
        <f t="shared" si="0"/>
        <v>0</v>
      </c>
    </row>
    <row r="24" spans="1:9" s="42" customFormat="1" ht="24.5" customHeight="1" x14ac:dyDescent="0.3">
      <c r="A24" s="7" t="s">
        <v>19</v>
      </c>
      <c r="B24" s="162" t="s">
        <v>230</v>
      </c>
      <c r="C24" s="163"/>
      <c r="D24" s="163"/>
      <c r="E24" s="164"/>
      <c r="F24" s="41">
        <v>4783</v>
      </c>
      <c r="G24" s="39"/>
      <c r="H24" s="40"/>
      <c r="I24" s="41">
        <f t="shared" si="0"/>
        <v>0</v>
      </c>
    </row>
    <row r="25" spans="1:9" s="42" customFormat="1" ht="24.5" customHeight="1" x14ac:dyDescent="0.3">
      <c r="A25" s="7" t="s">
        <v>40</v>
      </c>
      <c r="B25" s="162" t="s">
        <v>90</v>
      </c>
      <c r="C25" s="163"/>
      <c r="D25" s="163"/>
      <c r="E25" s="164"/>
      <c r="F25" s="138" t="s">
        <v>54</v>
      </c>
      <c r="G25" s="39"/>
      <c r="H25" s="40"/>
      <c r="I25" s="41"/>
    </row>
    <row r="26" spans="1:9" s="42" customFormat="1" ht="24.5" customHeight="1" x14ac:dyDescent="0.3">
      <c r="A26" s="7" t="s">
        <v>41</v>
      </c>
      <c r="B26" s="162" t="s">
        <v>192</v>
      </c>
      <c r="C26" s="163"/>
      <c r="D26" s="163"/>
      <c r="E26" s="164"/>
      <c r="F26" s="138" t="s">
        <v>54</v>
      </c>
      <c r="G26" s="39"/>
      <c r="H26" s="40"/>
      <c r="I26" s="41"/>
    </row>
    <row r="27" spans="1:9" ht="24.5" customHeight="1" x14ac:dyDescent="0.3">
      <c r="A27" s="6" t="s">
        <v>44</v>
      </c>
      <c r="B27" s="170" t="s">
        <v>184</v>
      </c>
      <c r="C27" s="171"/>
      <c r="D27" s="171"/>
      <c r="E27" s="172"/>
      <c r="F27" s="31">
        <v>1016</v>
      </c>
      <c r="G27" s="12"/>
      <c r="H27" s="33"/>
      <c r="I27" s="50">
        <f t="shared" ref="I27:I41" si="1">H27*F27</f>
        <v>0</v>
      </c>
    </row>
    <row r="28" spans="1:9" ht="24.5" customHeight="1" x14ac:dyDescent="0.3">
      <c r="A28" s="6" t="s">
        <v>45</v>
      </c>
      <c r="B28" s="170" t="s">
        <v>170</v>
      </c>
      <c r="C28" s="171"/>
      <c r="D28" s="171"/>
      <c r="E28" s="172"/>
      <c r="F28" s="31">
        <v>851</v>
      </c>
      <c r="G28" s="12"/>
      <c r="H28" s="33"/>
      <c r="I28" s="50">
        <f t="shared" si="1"/>
        <v>0</v>
      </c>
    </row>
    <row r="29" spans="1:9" ht="24.5" customHeight="1" x14ac:dyDescent="0.3">
      <c r="A29" s="6" t="s">
        <v>47</v>
      </c>
      <c r="B29" s="170" t="s">
        <v>62</v>
      </c>
      <c r="C29" s="171"/>
      <c r="D29" s="171"/>
      <c r="E29" s="172"/>
      <c r="F29" s="31">
        <v>3567</v>
      </c>
      <c r="G29" s="60"/>
      <c r="H29" s="33"/>
      <c r="I29" s="41">
        <f t="shared" si="1"/>
        <v>0</v>
      </c>
    </row>
    <row r="30" spans="1:9" ht="24.5" customHeight="1" x14ac:dyDescent="0.3">
      <c r="A30" s="6" t="s">
        <v>82</v>
      </c>
      <c r="B30" s="170" t="s">
        <v>120</v>
      </c>
      <c r="C30" s="171"/>
      <c r="D30" s="171"/>
      <c r="E30" s="172"/>
      <c r="F30" s="31">
        <v>7864</v>
      </c>
      <c r="G30" s="60"/>
      <c r="H30" s="33"/>
      <c r="I30" s="41">
        <f t="shared" si="1"/>
        <v>0</v>
      </c>
    </row>
    <row r="31" spans="1:9" ht="24.5" customHeight="1" x14ac:dyDescent="0.3">
      <c r="A31" s="6" t="s">
        <v>83</v>
      </c>
      <c r="B31" s="170" t="s">
        <v>121</v>
      </c>
      <c r="C31" s="171"/>
      <c r="D31" s="171"/>
      <c r="E31" s="172"/>
      <c r="F31" s="31">
        <v>10036</v>
      </c>
      <c r="G31" s="60"/>
      <c r="H31" s="33"/>
      <c r="I31" s="41">
        <f t="shared" si="1"/>
        <v>0</v>
      </c>
    </row>
    <row r="32" spans="1:9" ht="24.5" customHeight="1" x14ac:dyDescent="0.3">
      <c r="A32" s="6" t="s">
        <v>49</v>
      </c>
      <c r="B32" s="170" t="s">
        <v>71</v>
      </c>
      <c r="C32" s="171"/>
      <c r="D32" s="171"/>
      <c r="E32" s="172"/>
      <c r="F32" s="31">
        <v>1596</v>
      </c>
      <c r="G32" s="60"/>
      <c r="H32" s="33"/>
      <c r="I32" s="41">
        <f t="shared" si="1"/>
        <v>0</v>
      </c>
    </row>
    <row r="33" spans="1:10" ht="24.5" customHeight="1" x14ac:dyDescent="0.3">
      <c r="A33" s="6" t="s">
        <v>51</v>
      </c>
      <c r="B33" s="170" t="s">
        <v>65</v>
      </c>
      <c r="C33" s="171"/>
      <c r="D33" s="171"/>
      <c r="E33" s="172"/>
      <c r="F33" s="31">
        <v>1349</v>
      </c>
      <c r="G33" s="60"/>
      <c r="H33" s="33"/>
      <c r="I33" s="41">
        <f t="shared" si="1"/>
        <v>0</v>
      </c>
    </row>
    <row r="34" spans="1:10" ht="24.5" customHeight="1" x14ac:dyDescent="0.3">
      <c r="A34" s="6" t="s">
        <v>53</v>
      </c>
      <c r="B34" s="170" t="s">
        <v>67</v>
      </c>
      <c r="C34" s="171"/>
      <c r="D34" s="171"/>
      <c r="E34" s="172"/>
      <c r="F34" s="31">
        <v>1209</v>
      </c>
      <c r="G34" s="60"/>
      <c r="H34" s="33"/>
      <c r="I34" s="41">
        <f t="shared" si="1"/>
        <v>0</v>
      </c>
    </row>
    <row r="35" spans="1:10" ht="24.5" customHeight="1" x14ac:dyDescent="0.3">
      <c r="A35" s="6" t="s">
        <v>72</v>
      </c>
      <c r="B35" s="170" t="s">
        <v>70</v>
      </c>
      <c r="C35" s="171"/>
      <c r="D35" s="171"/>
      <c r="E35" s="172"/>
      <c r="F35" s="31">
        <v>4360</v>
      </c>
      <c r="G35" s="60"/>
      <c r="H35" s="33"/>
      <c r="I35" s="41">
        <f t="shared" si="1"/>
        <v>0</v>
      </c>
    </row>
    <row r="36" spans="1:10" ht="24.5" customHeight="1" x14ac:dyDescent="0.3">
      <c r="A36" s="6" t="s">
        <v>73</v>
      </c>
      <c r="B36" s="170" t="s">
        <v>221</v>
      </c>
      <c r="C36" s="171"/>
      <c r="D36" s="171"/>
      <c r="E36" s="172"/>
      <c r="F36" s="31">
        <v>4911</v>
      </c>
      <c r="G36" s="12"/>
      <c r="H36" s="33"/>
      <c r="I36" s="41">
        <f t="shared" si="1"/>
        <v>0</v>
      </c>
    </row>
    <row r="37" spans="1:10" ht="24.5" customHeight="1" x14ac:dyDescent="0.3">
      <c r="A37" s="6" t="s">
        <v>74</v>
      </c>
      <c r="B37" s="170" t="s">
        <v>214</v>
      </c>
      <c r="C37" s="171"/>
      <c r="D37" s="171"/>
      <c r="E37" s="172"/>
      <c r="F37" s="31">
        <v>1990</v>
      </c>
      <c r="G37" s="60"/>
      <c r="H37" s="33"/>
      <c r="I37" s="41">
        <f t="shared" si="1"/>
        <v>0</v>
      </c>
      <c r="J37" s="49"/>
    </row>
    <row r="38" spans="1:10" ht="24.5" customHeight="1" x14ac:dyDescent="0.3">
      <c r="A38" s="7" t="s">
        <v>87</v>
      </c>
      <c r="B38" s="170" t="s">
        <v>222</v>
      </c>
      <c r="C38" s="171"/>
      <c r="D38" s="171"/>
      <c r="E38" s="172"/>
      <c r="F38" s="31">
        <v>4224</v>
      </c>
      <c r="G38" s="12"/>
      <c r="H38" s="33"/>
      <c r="I38" s="41">
        <f t="shared" si="1"/>
        <v>0</v>
      </c>
    </row>
    <row r="39" spans="1:10" s="49" customFormat="1" ht="24.5" customHeight="1" x14ac:dyDescent="0.3">
      <c r="A39" s="6" t="s">
        <v>89</v>
      </c>
      <c r="B39" s="170" t="s">
        <v>88</v>
      </c>
      <c r="C39" s="171"/>
      <c r="D39" s="171"/>
      <c r="E39" s="172"/>
      <c r="F39" s="31">
        <v>1530</v>
      </c>
      <c r="G39" s="47"/>
      <c r="H39" s="48"/>
      <c r="I39" s="41">
        <f t="shared" si="1"/>
        <v>0</v>
      </c>
    </row>
    <row r="40" spans="1:10" s="42" customFormat="1" ht="24.5" customHeight="1" x14ac:dyDescent="0.3">
      <c r="A40" s="7" t="s">
        <v>95</v>
      </c>
      <c r="B40" s="162" t="s">
        <v>107</v>
      </c>
      <c r="C40" s="163"/>
      <c r="D40" s="163"/>
      <c r="E40" s="164"/>
      <c r="F40" s="50">
        <v>2099</v>
      </c>
      <c r="G40" s="139"/>
      <c r="H40" s="40"/>
      <c r="I40" s="41">
        <f t="shared" si="1"/>
        <v>0</v>
      </c>
    </row>
    <row r="41" spans="1:10" ht="24.5" customHeight="1" x14ac:dyDescent="0.3">
      <c r="A41" s="7" t="s">
        <v>96</v>
      </c>
      <c r="B41" s="162" t="s">
        <v>223</v>
      </c>
      <c r="C41" s="163"/>
      <c r="D41" s="163"/>
      <c r="E41" s="164"/>
      <c r="F41" s="31">
        <v>1851</v>
      </c>
      <c r="G41" s="12"/>
      <c r="H41" s="33"/>
      <c r="I41" s="41">
        <f t="shared" si="1"/>
        <v>0</v>
      </c>
    </row>
    <row r="42" spans="1:10" ht="24.5" customHeight="1" x14ac:dyDescent="0.3">
      <c r="A42" s="7" t="s">
        <v>98</v>
      </c>
      <c r="B42" s="170" t="s">
        <v>101</v>
      </c>
      <c r="C42" s="171"/>
      <c r="D42" s="171"/>
      <c r="E42" s="172"/>
      <c r="F42" s="31">
        <v>1086</v>
      </c>
      <c r="G42" s="60"/>
      <c r="H42" s="33"/>
      <c r="I42" s="41">
        <f>H42*F42</f>
        <v>0</v>
      </c>
    </row>
    <row r="43" spans="1:10" ht="24.5" customHeight="1" x14ac:dyDescent="0.3">
      <c r="A43" s="7" t="s">
        <v>99</v>
      </c>
      <c r="B43" s="170" t="s">
        <v>100</v>
      </c>
      <c r="C43" s="171"/>
      <c r="D43" s="171"/>
      <c r="E43" s="172"/>
      <c r="F43" s="31">
        <v>333</v>
      </c>
      <c r="G43" s="60"/>
      <c r="H43" s="33"/>
      <c r="I43" s="41">
        <f>H43*F43</f>
        <v>0</v>
      </c>
    </row>
    <row r="44" spans="1:10" ht="22.5" customHeight="1" thickBot="1" x14ac:dyDescent="0.35">
      <c r="D44" s="27"/>
      <c r="F44" s="27"/>
      <c r="G44" s="60"/>
      <c r="H44" s="12"/>
      <c r="I44" s="135"/>
    </row>
    <row r="45" spans="1:10" ht="25" customHeight="1" thickBot="1" x14ac:dyDescent="0.35">
      <c r="A45" s="173"/>
      <c r="B45" s="173"/>
      <c r="C45" s="173"/>
      <c r="D45" s="173"/>
      <c r="E45" s="173"/>
      <c r="F45" s="27"/>
      <c r="G45" s="60"/>
      <c r="H45" s="36" t="s">
        <v>33</v>
      </c>
      <c r="I45" s="140">
        <f>SUM(I10:I43)</f>
        <v>0</v>
      </c>
    </row>
    <row r="46" spans="1:10" ht="16.75" customHeight="1" thickBot="1" x14ac:dyDescent="0.35">
      <c r="A46" s="157" t="s">
        <v>207</v>
      </c>
      <c r="B46" s="157"/>
      <c r="C46" s="157"/>
      <c r="D46" s="157"/>
      <c r="E46" s="157"/>
      <c r="F46" s="120"/>
      <c r="G46" s="60"/>
      <c r="I46" s="141"/>
    </row>
    <row r="47" spans="1:10" ht="25.75" customHeight="1" thickBot="1" x14ac:dyDescent="0.35">
      <c r="A47" s="158" t="s">
        <v>208</v>
      </c>
      <c r="B47" s="158"/>
      <c r="C47" s="158"/>
      <c r="D47" s="158"/>
      <c r="E47" s="158"/>
      <c r="F47" s="87"/>
      <c r="G47" s="60"/>
      <c r="H47" s="36" t="s">
        <v>32</v>
      </c>
      <c r="I47" s="140">
        <f>I45+I6</f>
        <v>0</v>
      </c>
    </row>
    <row r="48" spans="1:10" s="129" customFormat="1" ht="33.5" customHeight="1" x14ac:dyDescent="0.25">
      <c r="A48" s="155" t="s">
        <v>229</v>
      </c>
      <c r="B48" s="155"/>
      <c r="C48" s="155"/>
      <c r="D48" s="155"/>
      <c r="E48" s="155"/>
      <c r="F48" s="155"/>
    </row>
    <row r="49" spans="1:6" ht="41.5" customHeight="1" x14ac:dyDescent="0.3">
      <c r="A49" s="155" t="s">
        <v>209</v>
      </c>
      <c r="B49" s="155"/>
      <c r="C49" s="155"/>
      <c r="D49" s="155"/>
      <c r="E49" s="155"/>
      <c r="F49" s="155"/>
    </row>
    <row r="50" spans="1:6" ht="30.5" customHeight="1" x14ac:dyDescent="0.3">
      <c r="A50" s="155" t="s">
        <v>210</v>
      </c>
      <c r="B50" s="155"/>
      <c r="C50" s="155"/>
      <c r="D50" s="155"/>
      <c r="E50" s="155"/>
      <c r="F50" s="155"/>
    </row>
  </sheetData>
  <mergeCells count="43">
    <mergeCell ref="B18:E18"/>
    <mergeCell ref="A2:F2"/>
    <mergeCell ref="H2:I2"/>
    <mergeCell ref="D9:E9"/>
    <mergeCell ref="B10:E10"/>
    <mergeCell ref="B11:E11"/>
    <mergeCell ref="B12:E12"/>
    <mergeCell ref="B13:E13"/>
    <mergeCell ref="B14:E14"/>
    <mergeCell ref="B15:E15"/>
    <mergeCell ref="B16:E16"/>
    <mergeCell ref="B17:E17"/>
    <mergeCell ref="B30:E30"/>
    <mergeCell ref="B19:E19"/>
    <mergeCell ref="B20:E20"/>
    <mergeCell ref="B21:E21"/>
    <mergeCell ref="B22:E22"/>
    <mergeCell ref="B23:E23"/>
    <mergeCell ref="B24:E24"/>
    <mergeCell ref="B25:E25"/>
    <mergeCell ref="B26:E26"/>
    <mergeCell ref="B27:E27"/>
    <mergeCell ref="B28:E28"/>
    <mergeCell ref="B29:E29"/>
    <mergeCell ref="B42:E42"/>
    <mergeCell ref="B31:E31"/>
    <mergeCell ref="B32:E32"/>
    <mergeCell ref="B33:E33"/>
    <mergeCell ref="B34:E34"/>
    <mergeCell ref="B35:E35"/>
    <mergeCell ref="B36:E36"/>
    <mergeCell ref="B37:E37"/>
    <mergeCell ref="B38:E38"/>
    <mergeCell ref="B39:E39"/>
    <mergeCell ref="B40:E40"/>
    <mergeCell ref="B41:E41"/>
    <mergeCell ref="A50:F50"/>
    <mergeCell ref="B43:E43"/>
    <mergeCell ref="A45:E45"/>
    <mergeCell ref="A46:E46"/>
    <mergeCell ref="A47:E47"/>
    <mergeCell ref="A48:F48"/>
    <mergeCell ref="A49:F49"/>
  </mergeCells>
  <printOptions horizontalCentered="1" verticalCentered="1"/>
  <pageMargins left="0.23622047244094491" right="0.23622047244094491" top="0.74803149606299213" bottom="0.74803149606299213" header="0.31496062992125984" footer="0.31496062992125984"/>
  <pageSetup paperSize="9" scale="4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7B1F7-DAE4-4055-AA82-C97DC4529628}">
  <sheetPr>
    <pageSetUpPr fitToPage="1"/>
  </sheetPr>
  <dimension ref="A1:M41"/>
  <sheetViews>
    <sheetView showGridLines="0" topLeftCell="B1" zoomScale="80" zoomScaleNormal="80" workbookViewId="0">
      <selection activeCell="I34" sqref="I34"/>
    </sheetView>
  </sheetViews>
  <sheetFormatPr baseColWidth="10" defaultColWidth="8.7109375" defaultRowHeight="14" x14ac:dyDescent="0.3"/>
  <cols>
    <col min="1" max="1" width="19.7109375" style="8" customWidth="1"/>
    <col min="2" max="2" width="29.42578125" style="8" customWidth="1"/>
    <col min="3" max="3" width="50.35546875" style="9" customWidth="1"/>
    <col min="4" max="4" width="12.42578125" style="10" bestFit="1" customWidth="1"/>
    <col min="5" max="5" width="12.92578125" style="11" customWidth="1"/>
    <col min="6" max="6" width="14.640625" style="10" customWidth="1"/>
    <col min="7" max="7" width="4.0703125" style="13" customWidth="1"/>
    <col min="8" max="8" width="11" style="13" customWidth="1"/>
    <col min="9" max="9" width="15.35546875" style="14" customWidth="1"/>
    <col min="10" max="10" width="13.5703125" style="13" customWidth="1"/>
    <col min="11" max="11" width="8.7109375" style="13"/>
    <col min="12" max="12" width="42.2109375" style="13" customWidth="1"/>
    <col min="13" max="16384" width="8.7109375" style="13"/>
  </cols>
  <sheetData>
    <row r="1" spans="1:13" ht="21.25" customHeight="1" x14ac:dyDescent="0.3">
      <c r="G1" s="12"/>
    </row>
    <row r="2" spans="1:13" ht="46.4" customHeight="1" x14ac:dyDescent="0.3">
      <c r="A2" s="174" t="s">
        <v>169</v>
      </c>
      <c r="B2" s="174"/>
      <c r="C2" s="174"/>
      <c r="D2" s="174"/>
      <c r="E2" s="174"/>
      <c r="F2" s="174"/>
      <c r="G2" s="12"/>
      <c r="H2" s="165" t="s">
        <v>228</v>
      </c>
      <c r="I2" s="166"/>
    </row>
    <row r="3" spans="1:13" ht="10" customHeight="1" x14ac:dyDescent="0.3">
      <c r="A3" s="51"/>
      <c r="B3" s="51"/>
      <c r="C3" s="51"/>
      <c r="D3" s="52"/>
      <c r="E3" s="51"/>
      <c r="F3" s="52"/>
      <c r="G3" s="12"/>
      <c r="H3" s="53"/>
      <c r="I3" s="54"/>
    </row>
    <row r="4" spans="1:13" ht="26.5" customHeight="1" x14ac:dyDescent="0.3">
      <c r="E4" s="55"/>
      <c r="G4" s="12"/>
      <c r="H4" s="15" t="s">
        <v>39</v>
      </c>
    </row>
    <row r="5" spans="1:13" ht="28.5" thickBot="1" x14ac:dyDescent="0.35">
      <c r="A5" s="16" t="s">
        <v>1</v>
      </c>
      <c r="B5" s="16" t="s">
        <v>26</v>
      </c>
      <c r="C5" s="16" t="s">
        <v>0</v>
      </c>
      <c r="D5" s="17" t="s">
        <v>2</v>
      </c>
      <c r="E5" s="18" t="s">
        <v>27</v>
      </c>
      <c r="F5" s="19" t="s">
        <v>28</v>
      </c>
      <c r="G5" s="12"/>
      <c r="H5" s="20" t="s">
        <v>29</v>
      </c>
      <c r="I5" s="19" t="s">
        <v>30</v>
      </c>
    </row>
    <row r="6" spans="1:13" ht="85" customHeight="1" thickBot="1" x14ac:dyDescent="0.35">
      <c r="A6" s="3" t="s">
        <v>174</v>
      </c>
      <c r="B6" s="21"/>
      <c r="C6" s="122" t="s">
        <v>266</v>
      </c>
      <c r="D6" s="23">
        <f>585140/(1-0.2)</f>
        <v>731425</v>
      </c>
      <c r="E6" s="58">
        <v>0.2</v>
      </c>
      <c r="F6" s="57">
        <f>ROUND(D6*(1-E6),0)</f>
        <v>585140</v>
      </c>
      <c r="G6" s="12"/>
      <c r="H6" s="24"/>
      <c r="I6" s="57">
        <f>H6*F6</f>
        <v>0</v>
      </c>
      <c r="J6" s="14"/>
      <c r="K6" s="74"/>
      <c r="M6" s="14"/>
    </row>
    <row r="7" spans="1:13" x14ac:dyDescent="0.3">
      <c r="G7" s="12"/>
      <c r="H7" s="12"/>
      <c r="I7" s="10"/>
    </row>
    <row r="8" spans="1:13" x14ac:dyDescent="0.3">
      <c r="A8" s="26" t="s">
        <v>20</v>
      </c>
      <c r="B8" s="26"/>
      <c r="D8" s="27"/>
      <c r="F8" s="60"/>
      <c r="G8" s="12"/>
      <c r="H8" s="12"/>
      <c r="I8" s="27"/>
    </row>
    <row r="9" spans="1:13" ht="32.75" customHeight="1" x14ac:dyDescent="0.3">
      <c r="A9" s="28" t="s">
        <v>66</v>
      </c>
      <c r="B9" s="118" t="s">
        <v>0</v>
      </c>
      <c r="C9" s="119"/>
      <c r="D9" s="167" t="s">
        <v>227</v>
      </c>
      <c r="E9" s="168"/>
      <c r="F9" s="29" t="s">
        <v>28</v>
      </c>
      <c r="G9" s="12"/>
      <c r="H9" s="30" t="s">
        <v>29</v>
      </c>
      <c r="I9" s="29" t="s">
        <v>31</v>
      </c>
    </row>
    <row r="10" spans="1:13" ht="21.25" customHeight="1" x14ac:dyDescent="0.3">
      <c r="A10" s="7" t="s">
        <v>4</v>
      </c>
      <c r="B10" s="170" t="s">
        <v>56</v>
      </c>
      <c r="C10" s="171"/>
      <c r="D10" s="171"/>
      <c r="E10" s="172"/>
      <c r="F10" s="31">
        <v>15822</v>
      </c>
      <c r="G10" s="12"/>
      <c r="H10" s="33"/>
      <c r="I10" s="34">
        <f t="shared" ref="I10:I18" si="0">H10*F10</f>
        <v>0</v>
      </c>
    </row>
    <row r="11" spans="1:13" ht="21.25" customHeight="1" x14ac:dyDescent="0.3">
      <c r="A11" s="7" t="s">
        <v>5</v>
      </c>
      <c r="B11" s="170" t="s">
        <v>57</v>
      </c>
      <c r="C11" s="171"/>
      <c r="D11" s="171"/>
      <c r="E11" s="172"/>
      <c r="F11" s="31">
        <v>15507</v>
      </c>
      <c r="G11" s="12"/>
      <c r="H11" s="33"/>
      <c r="I11" s="34">
        <f t="shared" si="0"/>
        <v>0</v>
      </c>
    </row>
    <row r="12" spans="1:13" s="49" customFormat="1" ht="23.4" customHeight="1" x14ac:dyDescent="0.3">
      <c r="A12" s="7" t="s">
        <v>14</v>
      </c>
      <c r="B12" s="162" t="s">
        <v>78</v>
      </c>
      <c r="C12" s="163"/>
      <c r="D12" s="163"/>
      <c r="E12" s="164"/>
      <c r="F12" s="41">
        <v>2300</v>
      </c>
      <c r="G12" s="47"/>
      <c r="H12" s="48"/>
      <c r="I12" s="41">
        <f t="shared" si="0"/>
        <v>0</v>
      </c>
    </row>
    <row r="13" spans="1:13" ht="21.25" customHeight="1" x14ac:dyDescent="0.3">
      <c r="A13" s="117" t="s">
        <v>79</v>
      </c>
      <c r="B13" s="170" t="s">
        <v>80</v>
      </c>
      <c r="C13" s="171"/>
      <c r="D13" s="171"/>
      <c r="E13" s="172"/>
      <c r="F13" s="50">
        <v>3439</v>
      </c>
      <c r="G13" s="12"/>
      <c r="H13" s="33"/>
      <c r="I13" s="34">
        <f t="shared" si="0"/>
        <v>0</v>
      </c>
    </row>
    <row r="14" spans="1:13" ht="21.25" customHeight="1" x14ac:dyDescent="0.3">
      <c r="A14" s="117" t="s">
        <v>195</v>
      </c>
      <c r="B14" s="170" t="s">
        <v>59</v>
      </c>
      <c r="C14" s="171"/>
      <c r="D14" s="171"/>
      <c r="E14" s="172"/>
      <c r="F14" s="50">
        <v>3135</v>
      </c>
      <c r="G14" s="12"/>
      <c r="H14" s="33"/>
      <c r="I14" s="34">
        <f t="shared" si="0"/>
        <v>0</v>
      </c>
    </row>
    <row r="15" spans="1:13" ht="21.25" customHeight="1" x14ac:dyDescent="0.3">
      <c r="A15" s="7" t="s">
        <v>47</v>
      </c>
      <c r="B15" s="170" t="s">
        <v>62</v>
      </c>
      <c r="C15" s="171"/>
      <c r="D15" s="171"/>
      <c r="E15" s="172"/>
      <c r="F15" s="31">
        <v>3567</v>
      </c>
      <c r="G15" s="12"/>
      <c r="H15" s="33"/>
      <c r="I15" s="34">
        <f t="shared" si="0"/>
        <v>0</v>
      </c>
    </row>
    <row r="16" spans="1:13" ht="24.5" customHeight="1" x14ac:dyDescent="0.3">
      <c r="A16" s="7" t="s">
        <v>82</v>
      </c>
      <c r="B16" s="170" t="s">
        <v>126</v>
      </c>
      <c r="C16" s="171"/>
      <c r="D16" s="171"/>
      <c r="E16" s="172"/>
      <c r="F16" s="31">
        <v>6674</v>
      </c>
      <c r="G16" s="12"/>
      <c r="H16" s="33"/>
      <c r="I16" s="34">
        <f t="shared" si="0"/>
        <v>0</v>
      </c>
      <c r="J16" s="49"/>
    </row>
    <row r="17" spans="1:10" ht="22" customHeight="1" x14ac:dyDescent="0.3">
      <c r="A17" s="7" t="s">
        <v>84</v>
      </c>
      <c r="B17" s="170" t="s">
        <v>127</v>
      </c>
      <c r="C17" s="171"/>
      <c r="D17" s="171"/>
      <c r="E17" s="172"/>
      <c r="F17" s="31">
        <v>8424</v>
      </c>
      <c r="G17" s="12"/>
      <c r="H17" s="33"/>
      <c r="I17" s="34">
        <f t="shared" si="0"/>
        <v>0</v>
      </c>
      <c r="J17" s="49"/>
    </row>
    <row r="18" spans="1:10" ht="22" customHeight="1" x14ac:dyDescent="0.3">
      <c r="A18" s="7" t="s">
        <v>128</v>
      </c>
      <c r="B18" s="170" t="s">
        <v>129</v>
      </c>
      <c r="C18" s="171"/>
      <c r="D18" s="171"/>
      <c r="E18" s="172"/>
      <c r="F18" s="31">
        <v>4228</v>
      </c>
      <c r="G18" s="12"/>
      <c r="H18" s="33"/>
      <c r="I18" s="34">
        <f t="shared" si="0"/>
        <v>0</v>
      </c>
    </row>
    <row r="19" spans="1:10" ht="22" customHeight="1" x14ac:dyDescent="0.3">
      <c r="A19" s="7" t="s">
        <v>72</v>
      </c>
      <c r="B19" s="170" t="s">
        <v>70</v>
      </c>
      <c r="C19" s="171"/>
      <c r="D19" s="171"/>
      <c r="E19" s="172"/>
      <c r="F19" s="137" t="s">
        <v>54</v>
      </c>
      <c r="G19" s="12"/>
      <c r="H19" s="33"/>
      <c r="I19" s="34"/>
    </row>
    <row r="20" spans="1:10" ht="22.5" customHeight="1" x14ac:dyDescent="0.3">
      <c r="A20" s="7" t="s">
        <v>73</v>
      </c>
      <c r="B20" s="170" t="s">
        <v>94</v>
      </c>
      <c r="C20" s="171"/>
      <c r="D20" s="171"/>
      <c r="E20" s="172"/>
      <c r="F20" s="31">
        <v>4911</v>
      </c>
      <c r="G20" s="12"/>
      <c r="H20" s="33"/>
      <c r="I20" s="34">
        <f>H20*F20</f>
        <v>0</v>
      </c>
    </row>
    <row r="21" spans="1:10" s="49" customFormat="1" ht="22.5" customHeight="1" x14ac:dyDescent="0.3">
      <c r="A21" s="117" t="s">
        <v>86</v>
      </c>
      <c r="B21" s="162" t="s">
        <v>91</v>
      </c>
      <c r="C21" s="163"/>
      <c r="D21" s="163"/>
      <c r="E21" s="164"/>
      <c r="F21" s="50">
        <v>11368</v>
      </c>
      <c r="G21" s="47"/>
      <c r="H21" s="48"/>
      <c r="I21" s="41">
        <f>H21*F21</f>
        <v>0</v>
      </c>
    </row>
    <row r="22" spans="1:10" ht="23.4" customHeight="1" x14ac:dyDescent="0.3">
      <c r="A22" s="7" t="s">
        <v>87</v>
      </c>
      <c r="B22" s="162" t="s">
        <v>225</v>
      </c>
      <c r="C22" s="163"/>
      <c r="D22" s="163"/>
      <c r="E22" s="164"/>
      <c r="F22" s="31">
        <v>4224</v>
      </c>
      <c r="G22" s="12"/>
      <c r="H22" s="33"/>
      <c r="I22" s="41">
        <f>H22*F22</f>
        <v>0</v>
      </c>
    </row>
    <row r="23" spans="1:10" ht="23.4" customHeight="1" x14ac:dyDescent="0.3">
      <c r="A23" s="7" t="s">
        <v>96</v>
      </c>
      <c r="B23" s="162" t="s">
        <v>223</v>
      </c>
      <c r="C23" s="163"/>
      <c r="D23" s="163"/>
      <c r="E23" s="164"/>
      <c r="F23" s="31">
        <v>1851</v>
      </c>
      <c r="G23" s="12"/>
      <c r="H23" s="33"/>
      <c r="I23" s="34">
        <f>H23*F23</f>
        <v>0</v>
      </c>
    </row>
    <row r="24" spans="1:10" ht="22.5" customHeight="1" x14ac:dyDescent="0.3">
      <c r="A24" s="7" t="s">
        <v>99</v>
      </c>
      <c r="B24" s="170" t="s">
        <v>100</v>
      </c>
      <c r="C24" s="171"/>
      <c r="D24" s="171"/>
      <c r="E24" s="172"/>
      <c r="F24" s="50">
        <v>333</v>
      </c>
      <c r="G24" s="12"/>
      <c r="H24" s="33"/>
      <c r="I24" s="34">
        <f t="shared" ref="I24:I31" si="1">H24*F24</f>
        <v>0</v>
      </c>
    </row>
    <row r="25" spans="1:10" s="49" customFormat="1" ht="22.5" customHeight="1" x14ac:dyDescent="0.3">
      <c r="A25" s="7" t="s">
        <v>143</v>
      </c>
      <c r="B25" s="170" t="s">
        <v>240</v>
      </c>
      <c r="C25" s="171"/>
      <c r="D25" s="171"/>
      <c r="E25" s="172"/>
      <c r="F25" s="50">
        <v>29094</v>
      </c>
      <c r="G25" s="47"/>
      <c r="H25" s="48"/>
      <c r="I25" s="34">
        <f t="shared" si="1"/>
        <v>0</v>
      </c>
    </row>
    <row r="26" spans="1:10" ht="22.5" customHeight="1" x14ac:dyDescent="0.3">
      <c r="A26" s="7" t="s">
        <v>144</v>
      </c>
      <c r="B26" s="170" t="s">
        <v>193</v>
      </c>
      <c r="C26" s="171"/>
      <c r="D26" s="171"/>
      <c r="E26" s="172"/>
      <c r="F26" s="50">
        <v>5320</v>
      </c>
      <c r="G26" s="12"/>
      <c r="H26" s="33"/>
      <c r="I26" s="34">
        <f t="shared" si="1"/>
        <v>0</v>
      </c>
    </row>
    <row r="27" spans="1:10" ht="22.5" customHeight="1" x14ac:dyDescent="0.3">
      <c r="A27" s="7" t="s">
        <v>176</v>
      </c>
      <c r="B27" s="162" t="s">
        <v>194</v>
      </c>
      <c r="C27" s="163"/>
      <c r="D27" s="163"/>
      <c r="E27" s="164"/>
      <c r="F27" s="50">
        <v>7679</v>
      </c>
      <c r="G27" s="12"/>
      <c r="H27" s="33"/>
      <c r="I27" s="34">
        <f t="shared" si="1"/>
        <v>0</v>
      </c>
    </row>
    <row r="28" spans="1:10" s="49" customFormat="1" ht="22.5" customHeight="1" x14ac:dyDescent="0.3">
      <c r="A28" s="7" t="s">
        <v>232</v>
      </c>
      <c r="B28" s="162" t="s">
        <v>206</v>
      </c>
      <c r="C28" s="163"/>
      <c r="D28" s="163"/>
      <c r="E28" s="164"/>
      <c r="F28" s="50">
        <v>1488</v>
      </c>
      <c r="G28" s="47"/>
      <c r="H28" s="48"/>
      <c r="I28" s="34">
        <f t="shared" si="1"/>
        <v>0</v>
      </c>
    </row>
    <row r="29" spans="1:10" s="49" customFormat="1" ht="22.5" customHeight="1" x14ac:dyDescent="0.3">
      <c r="A29" s="7" t="s">
        <v>233</v>
      </c>
      <c r="B29" s="162" t="s">
        <v>205</v>
      </c>
      <c r="C29" s="163"/>
      <c r="D29" s="163"/>
      <c r="E29" s="164"/>
      <c r="F29" s="50">
        <v>7275</v>
      </c>
      <c r="G29" s="47"/>
      <c r="H29" s="48"/>
      <c r="I29" s="34">
        <f t="shared" si="1"/>
        <v>0</v>
      </c>
    </row>
    <row r="30" spans="1:10" s="49" customFormat="1" ht="22.5" customHeight="1" x14ac:dyDescent="0.3">
      <c r="A30" s="7" t="s">
        <v>234</v>
      </c>
      <c r="B30" s="162" t="s">
        <v>231</v>
      </c>
      <c r="C30" s="163"/>
      <c r="D30" s="163"/>
      <c r="E30" s="164"/>
      <c r="F30" s="50">
        <v>6255</v>
      </c>
      <c r="G30" s="47"/>
      <c r="H30" s="48"/>
      <c r="I30" s="34">
        <f t="shared" si="1"/>
        <v>0</v>
      </c>
    </row>
    <row r="31" spans="1:10" s="49" customFormat="1" ht="22.5" customHeight="1" x14ac:dyDescent="0.3">
      <c r="A31" s="7" t="s">
        <v>235</v>
      </c>
      <c r="B31" s="162" t="s">
        <v>196</v>
      </c>
      <c r="C31" s="163"/>
      <c r="D31" s="163"/>
      <c r="E31" s="164"/>
      <c r="F31" s="112">
        <v>-6220</v>
      </c>
      <c r="G31" s="47"/>
      <c r="H31" s="48"/>
      <c r="I31" s="34">
        <f t="shared" si="1"/>
        <v>0</v>
      </c>
    </row>
    <row r="32" spans="1:10" ht="22.5" customHeight="1" thickBot="1" x14ac:dyDescent="0.35">
      <c r="D32" s="27"/>
      <c r="F32" s="27"/>
      <c r="G32" s="27"/>
      <c r="H32" s="27"/>
      <c r="I32" s="27"/>
    </row>
    <row r="33" spans="1:13" ht="22.5" customHeight="1" thickBot="1" x14ac:dyDescent="0.35">
      <c r="A33" s="173"/>
      <c r="B33" s="173"/>
      <c r="C33" s="173"/>
      <c r="D33" s="173"/>
      <c r="E33" s="173"/>
      <c r="F33" s="27"/>
      <c r="G33" s="27"/>
      <c r="H33" s="36" t="s">
        <v>33</v>
      </c>
      <c r="I33" s="37">
        <f>SUM(I10:I31)</f>
        <v>0</v>
      </c>
      <c r="M33" s="38"/>
    </row>
    <row r="34" spans="1:13" ht="22.5" customHeight="1" thickBot="1" x14ac:dyDescent="0.35">
      <c r="A34" s="157" t="s">
        <v>207</v>
      </c>
      <c r="B34" s="157"/>
      <c r="C34" s="157"/>
      <c r="D34" s="157"/>
      <c r="E34" s="157"/>
      <c r="F34" s="120"/>
      <c r="G34" s="12"/>
      <c r="H34" s="12"/>
      <c r="I34" s="27"/>
    </row>
    <row r="35" spans="1:13" ht="22.5" customHeight="1" thickBot="1" x14ac:dyDescent="0.35">
      <c r="A35" s="158" t="s">
        <v>208</v>
      </c>
      <c r="B35" s="158"/>
      <c r="C35" s="158"/>
      <c r="D35" s="158"/>
      <c r="E35" s="158"/>
      <c r="F35" s="87"/>
      <c r="G35" s="12"/>
      <c r="H35" s="36" t="s">
        <v>32</v>
      </c>
      <c r="I35" s="37">
        <f>I33+I6</f>
        <v>0</v>
      </c>
      <c r="J35" s="38"/>
      <c r="K35" s="59"/>
    </row>
    <row r="36" spans="1:13" s="129" customFormat="1" ht="33.5" customHeight="1" x14ac:dyDescent="0.25">
      <c r="A36" s="155" t="s">
        <v>229</v>
      </c>
      <c r="B36" s="155"/>
      <c r="C36" s="155"/>
      <c r="D36" s="155"/>
      <c r="E36" s="155"/>
      <c r="F36" s="155"/>
    </row>
    <row r="37" spans="1:13" ht="41" customHeight="1" x14ac:dyDescent="0.3">
      <c r="A37" s="155" t="s">
        <v>209</v>
      </c>
      <c r="B37" s="155"/>
      <c r="C37" s="155"/>
      <c r="D37" s="155"/>
      <c r="E37" s="155"/>
      <c r="F37" s="155"/>
    </row>
    <row r="38" spans="1:13" ht="31.5" customHeight="1" x14ac:dyDescent="0.3">
      <c r="A38" s="155" t="s">
        <v>210</v>
      </c>
      <c r="B38" s="155"/>
      <c r="C38" s="155"/>
      <c r="D38" s="155"/>
      <c r="E38" s="155"/>
      <c r="F38" s="155"/>
    </row>
    <row r="39" spans="1:13" ht="14.4" customHeight="1" x14ac:dyDescent="0.3"/>
    <row r="40" spans="1:13" s="8" customFormat="1" ht="14.4" customHeight="1" x14ac:dyDescent="0.3">
      <c r="C40" s="9"/>
      <c r="D40" s="10"/>
      <c r="E40" s="11"/>
      <c r="F40" s="10"/>
      <c r="G40" s="13"/>
      <c r="H40" s="13"/>
      <c r="I40" s="14"/>
      <c r="J40" s="13"/>
      <c r="K40" s="13"/>
      <c r="L40" s="13"/>
    </row>
    <row r="41" spans="1:13" s="8" customFormat="1" ht="14.4" customHeight="1" x14ac:dyDescent="0.3">
      <c r="C41" s="9"/>
      <c r="D41" s="10"/>
      <c r="E41" s="11"/>
      <c r="F41" s="10"/>
      <c r="G41" s="13"/>
      <c r="H41" s="13"/>
      <c r="I41" s="14"/>
      <c r="J41" s="13"/>
      <c r="K41" s="13"/>
      <c r="L41" s="13"/>
    </row>
  </sheetData>
  <mergeCells count="31">
    <mergeCell ref="B18:E18"/>
    <mergeCell ref="A2:F2"/>
    <mergeCell ref="H2:I2"/>
    <mergeCell ref="D9:E9"/>
    <mergeCell ref="B10:E10"/>
    <mergeCell ref="B11:E11"/>
    <mergeCell ref="B12:E12"/>
    <mergeCell ref="B13:E13"/>
    <mergeCell ref="B14:E14"/>
    <mergeCell ref="B15:E15"/>
    <mergeCell ref="B16:E16"/>
    <mergeCell ref="B17:E17"/>
    <mergeCell ref="B30:E30"/>
    <mergeCell ref="B19:E19"/>
    <mergeCell ref="B20:E20"/>
    <mergeCell ref="B21:E21"/>
    <mergeCell ref="B22:E22"/>
    <mergeCell ref="B23:E23"/>
    <mergeCell ref="B24:E24"/>
    <mergeCell ref="B25:E25"/>
    <mergeCell ref="B26:E26"/>
    <mergeCell ref="B27:E27"/>
    <mergeCell ref="B28:E28"/>
    <mergeCell ref="B29:E29"/>
    <mergeCell ref="A38:F38"/>
    <mergeCell ref="B31:E31"/>
    <mergeCell ref="A33:E33"/>
    <mergeCell ref="A34:E34"/>
    <mergeCell ref="A35:E35"/>
    <mergeCell ref="A36:F36"/>
    <mergeCell ref="A37:F37"/>
  </mergeCells>
  <phoneticPr fontId="3" type="noConversion"/>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8DC2-746C-4FDB-B5AF-D76CDCB4DB15}">
  <sheetPr>
    <pageSetUpPr fitToPage="1"/>
  </sheetPr>
  <dimension ref="A1:M40"/>
  <sheetViews>
    <sheetView showGridLines="0" zoomScale="80" zoomScaleNormal="80" workbookViewId="0">
      <selection activeCell="B15" sqref="B15:E15"/>
    </sheetView>
  </sheetViews>
  <sheetFormatPr baseColWidth="10" defaultColWidth="8.7109375" defaultRowHeight="14" x14ac:dyDescent="0.3"/>
  <cols>
    <col min="1" max="1" width="19.5703125" style="8" customWidth="1"/>
    <col min="2" max="2" width="29.42578125" style="8" customWidth="1"/>
    <col min="3" max="3" width="44" style="9" customWidth="1"/>
    <col min="4" max="4" width="12.42578125" style="10" bestFit="1" customWidth="1"/>
    <col min="5" max="5" width="12.2109375" style="11" bestFit="1" customWidth="1"/>
    <col min="6" max="6" width="13.42578125" style="10" customWidth="1"/>
    <col min="7" max="7" width="3.85546875" style="13" customWidth="1"/>
    <col min="8" max="8" width="11.640625" style="13" customWidth="1"/>
    <col min="9" max="9" width="15.35546875" style="14" customWidth="1"/>
    <col min="10" max="10" width="18.42578125" style="13" customWidth="1"/>
    <col min="11" max="11" width="8.7109375" style="13"/>
    <col min="12" max="12" width="42.2109375" style="13" customWidth="1"/>
    <col min="13" max="16384" width="8.7109375" style="13"/>
  </cols>
  <sheetData>
    <row r="1" spans="1:13" ht="21.25" customHeight="1" x14ac:dyDescent="0.3">
      <c r="G1" s="12"/>
    </row>
    <row r="2" spans="1:13" ht="46.4" customHeight="1" x14ac:dyDescent="0.3">
      <c r="A2" s="156" t="s">
        <v>165</v>
      </c>
      <c r="B2" s="156"/>
      <c r="C2" s="156"/>
      <c r="D2" s="156"/>
      <c r="E2" s="156"/>
      <c r="F2" s="156"/>
      <c r="G2" s="12"/>
      <c r="H2" s="165" t="s">
        <v>180</v>
      </c>
      <c r="I2" s="166"/>
    </row>
    <row r="3" spans="1:13" ht="10" customHeight="1" x14ac:dyDescent="0.3">
      <c r="A3" s="51"/>
      <c r="B3" s="51"/>
      <c r="C3" s="51"/>
      <c r="D3" s="52"/>
      <c r="E3" s="51"/>
      <c r="F3" s="52"/>
      <c r="G3" s="12"/>
      <c r="H3" s="53"/>
      <c r="I3" s="54"/>
    </row>
    <row r="4" spans="1:13" ht="26.5" customHeight="1" x14ac:dyDescent="0.3">
      <c r="E4" s="55"/>
      <c r="G4" s="12"/>
      <c r="H4" s="15" t="s">
        <v>39</v>
      </c>
    </row>
    <row r="5" spans="1:13" ht="28.5" thickBot="1" x14ac:dyDescent="0.35">
      <c r="A5" s="16" t="s">
        <v>1</v>
      </c>
      <c r="B5" s="16" t="s">
        <v>26</v>
      </c>
      <c r="C5" s="16" t="s">
        <v>0</v>
      </c>
      <c r="D5" s="17" t="s">
        <v>2</v>
      </c>
      <c r="E5" s="18" t="s">
        <v>27</v>
      </c>
      <c r="F5" s="19" t="s">
        <v>28</v>
      </c>
      <c r="G5" s="12"/>
      <c r="H5" s="20" t="s">
        <v>29</v>
      </c>
      <c r="I5" s="19" t="s">
        <v>30</v>
      </c>
    </row>
    <row r="6" spans="1:13" ht="73.25" customHeight="1" thickBot="1" x14ac:dyDescent="0.5">
      <c r="A6" s="5" t="s">
        <v>136</v>
      </c>
      <c r="B6" s="80"/>
      <c r="C6" s="22" t="s">
        <v>211</v>
      </c>
      <c r="D6" s="23">
        <v>565828</v>
      </c>
      <c r="E6" s="58">
        <v>0.2</v>
      </c>
      <c r="F6" s="57">
        <f>D6*(1-E6)</f>
        <v>452662.4</v>
      </c>
      <c r="G6" s="12"/>
      <c r="H6" s="24"/>
      <c r="I6" s="57">
        <f>H6*F6</f>
        <v>0</v>
      </c>
      <c r="J6" s="14"/>
      <c r="K6" s="14"/>
      <c r="L6" s="14"/>
      <c r="M6" s="14"/>
    </row>
    <row r="7" spans="1:13" x14ac:dyDescent="0.3">
      <c r="G7" s="12"/>
      <c r="H7" s="12"/>
      <c r="I7" s="10"/>
    </row>
    <row r="8" spans="1:13" x14ac:dyDescent="0.3">
      <c r="A8" s="26" t="s">
        <v>20</v>
      </c>
      <c r="B8" s="26"/>
      <c r="D8" s="27"/>
      <c r="F8" s="60"/>
      <c r="G8" s="12"/>
      <c r="H8" s="12"/>
      <c r="I8" s="27"/>
    </row>
    <row r="9" spans="1:13" ht="32.75" customHeight="1" x14ac:dyDescent="0.3">
      <c r="A9" s="28" t="s">
        <v>66</v>
      </c>
      <c r="B9" s="107" t="s">
        <v>0</v>
      </c>
      <c r="C9" s="108"/>
      <c r="D9" s="167" t="s">
        <v>227</v>
      </c>
      <c r="E9" s="168"/>
      <c r="F9" s="29" t="s">
        <v>28</v>
      </c>
      <c r="G9" s="12"/>
      <c r="H9" s="30" t="s">
        <v>29</v>
      </c>
      <c r="I9" s="29" t="s">
        <v>31</v>
      </c>
    </row>
    <row r="10" spans="1:13" s="49" customFormat="1" ht="21.25" customHeight="1" x14ac:dyDescent="0.3">
      <c r="A10" s="6" t="s">
        <v>261</v>
      </c>
      <c r="B10" s="170" t="s">
        <v>199</v>
      </c>
      <c r="C10" s="171"/>
      <c r="D10" s="171"/>
      <c r="E10" s="172"/>
      <c r="F10" s="31">
        <v>1460</v>
      </c>
      <c r="G10" s="12"/>
      <c r="H10" s="33"/>
      <c r="I10" s="34">
        <f t="shared" ref="I10" si="0">H10*F10</f>
        <v>0</v>
      </c>
    </row>
    <row r="11" spans="1:13" s="49" customFormat="1" ht="21.25" customHeight="1" x14ac:dyDescent="0.3">
      <c r="A11" s="6" t="s">
        <v>262</v>
      </c>
      <c r="B11" s="170" t="s">
        <v>197</v>
      </c>
      <c r="C11" s="171"/>
      <c r="D11" s="171"/>
      <c r="E11" s="172"/>
      <c r="F11" s="31">
        <v>2874</v>
      </c>
      <c r="G11" s="12"/>
      <c r="H11" s="33"/>
      <c r="I11" s="34"/>
    </row>
    <row r="12" spans="1:13" ht="21.25" customHeight="1" x14ac:dyDescent="0.3">
      <c r="A12" s="6" t="s">
        <v>4</v>
      </c>
      <c r="B12" s="170" t="s">
        <v>56</v>
      </c>
      <c r="C12" s="171"/>
      <c r="D12" s="171"/>
      <c r="E12" s="172"/>
      <c r="F12" s="31">
        <v>15822</v>
      </c>
      <c r="G12" s="12"/>
      <c r="H12" s="33"/>
      <c r="I12" s="34">
        <f t="shared" ref="I12:I30" si="1">H12*F12</f>
        <v>0</v>
      </c>
    </row>
    <row r="13" spans="1:13" ht="21.25" customHeight="1" x14ac:dyDescent="0.3">
      <c r="A13" s="6" t="s">
        <v>5</v>
      </c>
      <c r="B13" s="170" t="s">
        <v>57</v>
      </c>
      <c r="C13" s="171"/>
      <c r="D13" s="171"/>
      <c r="E13" s="172"/>
      <c r="F13" s="31">
        <v>15507</v>
      </c>
      <c r="G13" s="12"/>
      <c r="H13" s="33"/>
      <c r="I13" s="34">
        <f t="shared" si="1"/>
        <v>0</v>
      </c>
    </row>
    <row r="14" spans="1:13" s="49" customFormat="1" ht="23.4" customHeight="1" x14ac:dyDescent="0.3">
      <c r="A14" s="6" t="s">
        <v>14</v>
      </c>
      <c r="B14" s="170" t="s">
        <v>78</v>
      </c>
      <c r="C14" s="171"/>
      <c r="D14" s="171"/>
      <c r="E14" s="172"/>
      <c r="F14" s="34">
        <v>2300</v>
      </c>
      <c r="G14" s="12"/>
      <c r="H14" s="33"/>
      <c r="I14" s="34">
        <f t="shared" si="1"/>
        <v>0</v>
      </c>
    </row>
    <row r="15" spans="1:13" ht="21.25" customHeight="1" x14ac:dyDescent="0.3">
      <c r="A15" s="77" t="s">
        <v>79</v>
      </c>
      <c r="B15" s="170" t="s">
        <v>80</v>
      </c>
      <c r="C15" s="171"/>
      <c r="D15" s="171"/>
      <c r="E15" s="172"/>
      <c r="F15" s="31">
        <v>3439</v>
      </c>
      <c r="G15" s="12"/>
      <c r="H15" s="33"/>
      <c r="I15" s="34">
        <f t="shared" si="1"/>
        <v>0</v>
      </c>
    </row>
    <row r="16" spans="1:13" ht="21.25" customHeight="1" x14ac:dyDescent="0.3">
      <c r="A16" s="77" t="s">
        <v>16</v>
      </c>
      <c r="B16" s="170" t="s">
        <v>59</v>
      </c>
      <c r="C16" s="171"/>
      <c r="D16" s="171"/>
      <c r="E16" s="172"/>
      <c r="F16" s="153">
        <v>3135</v>
      </c>
      <c r="G16" s="12"/>
      <c r="H16" s="33"/>
      <c r="I16" s="34">
        <f t="shared" si="1"/>
        <v>0</v>
      </c>
    </row>
    <row r="17" spans="1:9" ht="21.25" customHeight="1" x14ac:dyDescent="0.3">
      <c r="A17" s="6" t="s">
        <v>47</v>
      </c>
      <c r="B17" s="170" t="s">
        <v>62</v>
      </c>
      <c r="C17" s="171"/>
      <c r="D17" s="171"/>
      <c r="E17" s="172"/>
      <c r="F17" s="31">
        <v>3567</v>
      </c>
      <c r="G17" s="12"/>
      <c r="H17" s="33"/>
      <c r="I17" s="34">
        <f t="shared" si="1"/>
        <v>0</v>
      </c>
    </row>
    <row r="18" spans="1:9" ht="22.5" customHeight="1" x14ac:dyDescent="0.3">
      <c r="A18" s="6" t="s">
        <v>96</v>
      </c>
      <c r="B18" s="170" t="s">
        <v>223</v>
      </c>
      <c r="C18" s="171"/>
      <c r="D18" s="171"/>
      <c r="E18" s="172"/>
      <c r="F18" s="31">
        <v>1850.8253424657537</v>
      </c>
      <c r="G18" s="12"/>
      <c r="H18" s="33"/>
      <c r="I18" s="34">
        <f t="shared" si="1"/>
        <v>0</v>
      </c>
    </row>
    <row r="19" spans="1:9" ht="22.5" customHeight="1" x14ac:dyDescent="0.3">
      <c r="A19" s="6" t="s">
        <v>99</v>
      </c>
      <c r="B19" s="170" t="s">
        <v>100</v>
      </c>
      <c r="C19" s="171"/>
      <c r="D19" s="171"/>
      <c r="E19" s="172"/>
      <c r="F19" s="31">
        <v>333</v>
      </c>
      <c r="G19" s="12"/>
      <c r="H19" s="33"/>
      <c r="I19" s="34">
        <f t="shared" si="1"/>
        <v>0</v>
      </c>
    </row>
    <row r="20" spans="1:9" ht="22.5" customHeight="1" x14ac:dyDescent="0.3">
      <c r="A20" s="6" t="s">
        <v>138</v>
      </c>
      <c r="B20" s="170" t="s">
        <v>139</v>
      </c>
      <c r="C20" s="171"/>
      <c r="D20" s="171"/>
      <c r="E20" s="172"/>
      <c r="F20" s="31">
        <v>3958</v>
      </c>
      <c r="G20" s="12"/>
      <c r="H20" s="33"/>
      <c r="I20" s="34">
        <f t="shared" si="1"/>
        <v>0</v>
      </c>
    </row>
    <row r="21" spans="1:9" ht="22.5" customHeight="1" x14ac:dyDescent="0.3">
      <c r="A21" s="6" t="s">
        <v>140</v>
      </c>
      <c r="B21" s="170" t="s">
        <v>141</v>
      </c>
      <c r="C21" s="171"/>
      <c r="D21" s="171"/>
      <c r="E21" s="172"/>
      <c r="F21" s="31">
        <v>13041.167310285718</v>
      </c>
      <c r="G21" s="12"/>
      <c r="H21" s="33"/>
      <c r="I21" s="34">
        <f t="shared" si="1"/>
        <v>0</v>
      </c>
    </row>
    <row r="22" spans="1:9" ht="22.5" customHeight="1" x14ac:dyDescent="0.3">
      <c r="A22" s="6" t="s">
        <v>142</v>
      </c>
      <c r="B22" s="170" t="s">
        <v>263</v>
      </c>
      <c r="C22" s="171"/>
      <c r="D22" s="171"/>
      <c r="E22" s="172"/>
      <c r="F22" s="31">
        <v>4679.1857142857143</v>
      </c>
      <c r="G22" s="12"/>
      <c r="H22" s="33"/>
      <c r="I22" s="34">
        <f t="shared" si="1"/>
        <v>0</v>
      </c>
    </row>
    <row r="23" spans="1:9" ht="22.5" customHeight="1" x14ac:dyDescent="0.3">
      <c r="A23" s="6" t="s">
        <v>143</v>
      </c>
      <c r="B23" s="170" t="s">
        <v>179</v>
      </c>
      <c r="C23" s="171"/>
      <c r="D23" s="171"/>
      <c r="E23" s="172"/>
      <c r="F23" s="31">
        <v>44030</v>
      </c>
      <c r="G23" s="12"/>
      <c r="H23" s="33"/>
      <c r="I23" s="34">
        <f t="shared" si="1"/>
        <v>0</v>
      </c>
    </row>
    <row r="24" spans="1:9" ht="22.5" customHeight="1" x14ac:dyDescent="0.3">
      <c r="A24" s="6" t="s">
        <v>144</v>
      </c>
      <c r="B24" s="170" t="s">
        <v>177</v>
      </c>
      <c r="C24" s="171"/>
      <c r="D24" s="171"/>
      <c r="E24" s="172"/>
      <c r="F24" s="31">
        <v>8420</v>
      </c>
      <c r="G24" s="12"/>
      <c r="H24" s="33"/>
      <c r="I24" s="34">
        <f t="shared" si="1"/>
        <v>0</v>
      </c>
    </row>
    <row r="25" spans="1:9" ht="22.5" customHeight="1" x14ac:dyDescent="0.3">
      <c r="A25" s="6" t="s">
        <v>176</v>
      </c>
      <c r="B25" s="170" t="s">
        <v>178</v>
      </c>
      <c r="C25" s="171"/>
      <c r="D25" s="171"/>
      <c r="E25" s="172"/>
      <c r="F25" s="31">
        <v>9150</v>
      </c>
      <c r="G25" s="12"/>
      <c r="H25" s="33"/>
      <c r="I25" s="34">
        <f t="shared" si="1"/>
        <v>0</v>
      </c>
    </row>
    <row r="26" spans="1:9" s="42" customFormat="1" ht="22.5" customHeight="1" x14ac:dyDescent="0.3">
      <c r="A26" s="6" t="s">
        <v>166</v>
      </c>
      <c r="B26" s="170" t="s">
        <v>167</v>
      </c>
      <c r="C26" s="171"/>
      <c r="D26" s="171"/>
      <c r="E26" s="172"/>
      <c r="F26" s="31">
        <v>5066.4199142857151</v>
      </c>
      <c r="G26" s="12"/>
      <c r="H26" s="33"/>
      <c r="I26" s="34">
        <f t="shared" si="1"/>
        <v>0</v>
      </c>
    </row>
    <row r="27" spans="1:9" s="49" customFormat="1" ht="22.5" customHeight="1" x14ac:dyDescent="0.3">
      <c r="A27" s="35" t="s">
        <v>236</v>
      </c>
      <c r="B27" s="170" t="s">
        <v>198</v>
      </c>
      <c r="C27" s="171"/>
      <c r="D27" s="171"/>
      <c r="E27" s="172"/>
      <c r="F27" s="31">
        <v>1844.9111622857147</v>
      </c>
      <c r="G27" s="12"/>
      <c r="H27" s="33"/>
      <c r="I27" s="34">
        <f t="shared" si="1"/>
        <v>0</v>
      </c>
    </row>
    <row r="28" spans="1:9" s="49" customFormat="1" ht="22.5" customHeight="1" x14ac:dyDescent="0.3">
      <c r="A28" s="35" t="s">
        <v>237</v>
      </c>
      <c r="B28" s="175" t="s">
        <v>200</v>
      </c>
      <c r="C28" s="176"/>
      <c r="D28" s="176"/>
      <c r="E28" s="177"/>
      <c r="F28" s="31">
        <v>10054</v>
      </c>
      <c r="G28" s="12"/>
      <c r="H28" s="33"/>
      <c r="I28" s="34">
        <f t="shared" si="1"/>
        <v>0</v>
      </c>
    </row>
    <row r="29" spans="1:9" s="49" customFormat="1" ht="22.5" customHeight="1" x14ac:dyDescent="0.3">
      <c r="A29" s="35" t="s">
        <v>238</v>
      </c>
      <c r="B29" s="170" t="s">
        <v>201</v>
      </c>
      <c r="C29" s="171"/>
      <c r="D29" s="171"/>
      <c r="E29" s="172"/>
      <c r="F29" s="112">
        <v>-2815</v>
      </c>
      <c r="G29" s="12"/>
      <c r="H29" s="33"/>
      <c r="I29" s="34">
        <f t="shared" si="1"/>
        <v>0</v>
      </c>
    </row>
    <row r="30" spans="1:9" s="49" customFormat="1" ht="22.5" customHeight="1" x14ac:dyDescent="0.3">
      <c r="A30" s="35" t="s">
        <v>239</v>
      </c>
      <c r="B30" s="175" t="s">
        <v>202</v>
      </c>
      <c r="C30" s="176"/>
      <c r="D30" s="176"/>
      <c r="E30" s="177"/>
      <c r="F30" s="31">
        <v>3477.6949428571434</v>
      </c>
      <c r="G30" s="12"/>
      <c r="H30" s="33"/>
      <c r="I30" s="34">
        <f t="shared" si="1"/>
        <v>0</v>
      </c>
    </row>
    <row r="31" spans="1:9" ht="22.5" customHeight="1" thickBot="1" x14ac:dyDescent="0.35">
      <c r="D31" s="27"/>
      <c r="F31" s="27"/>
      <c r="G31" s="27"/>
      <c r="H31" s="27"/>
      <c r="I31" s="27"/>
    </row>
    <row r="32" spans="1:9" ht="22.5" customHeight="1" thickBot="1" x14ac:dyDescent="0.35">
      <c r="A32" s="173"/>
      <c r="B32" s="173"/>
      <c r="C32" s="173"/>
      <c r="D32" s="173"/>
      <c r="E32" s="173"/>
      <c r="F32" s="27"/>
      <c r="G32" s="27"/>
      <c r="H32" s="36" t="s">
        <v>33</v>
      </c>
      <c r="I32" s="37">
        <f>SUM(I12:I30)</f>
        <v>0</v>
      </c>
    </row>
    <row r="33" spans="1:10" ht="22.5" customHeight="1" thickBot="1" x14ac:dyDescent="0.35">
      <c r="A33" s="157" t="s">
        <v>207</v>
      </c>
      <c r="B33" s="157"/>
      <c r="C33" s="157"/>
      <c r="D33" s="157"/>
      <c r="E33" s="157"/>
      <c r="F33" s="128"/>
      <c r="G33" s="12"/>
      <c r="H33" s="12"/>
      <c r="I33" s="27"/>
    </row>
    <row r="34" spans="1:10" ht="22.5" customHeight="1" thickBot="1" x14ac:dyDescent="0.35">
      <c r="A34" s="158" t="s">
        <v>208</v>
      </c>
      <c r="B34" s="158"/>
      <c r="C34" s="158"/>
      <c r="D34" s="158"/>
      <c r="E34" s="158"/>
      <c r="F34" s="87"/>
      <c r="G34" s="12"/>
      <c r="H34" s="36" t="s">
        <v>32</v>
      </c>
      <c r="I34" s="37">
        <f>I32+I6</f>
        <v>0</v>
      </c>
    </row>
    <row r="35" spans="1:10" ht="47.75" customHeight="1" x14ac:dyDescent="0.3">
      <c r="A35" s="155" t="s">
        <v>229</v>
      </c>
      <c r="B35" s="155"/>
      <c r="C35" s="155"/>
      <c r="D35" s="155"/>
      <c r="E35" s="155"/>
      <c r="F35" s="155"/>
      <c r="G35" s="12"/>
      <c r="I35" s="38"/>
    </row>
    <row r="36" spans="1:10" ht="29.5" customHeight="1" x14ac:dyDescent="0.3">
      <c r="A36" s="155" t="s">
        <v>209</v>
      </c>
      <c r="B36" s="155"/>
      <c r="C36" s="155"/>
      <c r="D36" s="155"/>
      <c r="E36" s="155"/>
      <c r="F36" s="155"/>
    </row>
    <row r="37" spans="1:10" ht="37.5" customHeight="1" x14ac:dyDescent="0.3">
      <c r="A37" s="155" t="s">
        <v>210</v>
      </c>
      <c r="B37" s="155"/>
      <c r="C37" s="155"/>
      <c r="D37" s="155"/>
      <c r="E37" s="155"/>
      <c r="F37" s="155"/>
    </row>
    <row r="38" spans="1:10" ht="14.4" customHeight="1" x14ac:dyDescent="0.3"/>
    <row r="39" spans="1:10" s="8" customFormat="1" ht="14.4" customHeight="1" x14ac:dyDescent="0.3">
      <c r="C39" s="9"/>
      <c r="D39" s="10"/>
      <c r="E39" s="11"/>
      <c r="F39" s="10"/>
      <c r="G39" s="13"/>
      <c r="H39" s="13"/>
      <c r="I39" s="14"/>
      <c r="J39" s="13"/>
    </row>
    <row r="40" spans="1:10" s="8" customFormat="1" ht="14.4" customHeight="1" x14ac:dyDescent="0.3">
      <c r="C40" s="9"/>
      <c r="D40" s="10"/>
      <c r="E40" s="11"/>
      <c r="F40" s="10"/>
      <c r="G40" s="13"/>
      <c r="H40" s="13"/>
      <c r="I40" s="14"/>
      <c r="J40" s="13"/>
    </row>
  </sheetData>
  <mergeCells count="30">
    <mergeCell ref="A37:F37"/>
    <mergeCell ref="D9:E9"/>
    <mergeCell ref="B30:E30"/>
    <mergeCell ref="A32:E32"/>
    <mergeCell ref="A33:E33"/>
    <mergeCell ref="A34:E34"/>
    <mergeCell ref="A35:F35"/>
    <mergeCell ref="A36:F36"/>
    <mergeCell ref="B24:E24"/>
    <mergeCell ref="B25:E25"/>
    <mergeCell ref="B26:E26"/>
    <mergeCell ref="B27:E27"/>
    <mergeCell ref="B28:E28"/>
    <mergeCell ref="B29:E29"/>
    <mergeCell ref="B19:E19"/>
    <mergeCell ref="B20:E20"/>
    <mergeCell ref="B21:E21"/>
    <mergeCell ref="B22:E22"/>
    <mergeCell ref="B23:E23"/>
    <mergeCell ref="B13:E13"/>
    <mergeCell ref="B14:E14"/>
    <mergeCell ref="B15:E15"/>
    <mergeCell ref="B16:E16"/>
    <mergeCell ref="B17:E17"/>
    <mergeCell ref="B18:E18"/>
    <mergeCell ref="A2:F2"/>
    <mergeCell ref="H2:I2"/>
    <mergeCell ref="B10:E10"/>
    <mergeCell ref="B11:E11"/>
    <mergeCell ref="B12:E12"/>
  </mergeCells>
  <phoneticPr fontId="3" type="noConversion"/>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64994-7CAA-41C3-9908-181BB2454385}">
  <sheetPr>
    <pageSetUpPr fitToPage="1"/>
  </sheetPr>
  <dimension ref="A1:J38"/>
  <sheetViews>
    <sheetView showGridLines="0" zoomScale="80" zoomScaleNormal="80" workbookViewId="0">
      <selection activeCell="B15" sqref="B15:E15"/>
    </sheetView>
  </sheetViews>
  <sheetFormatPr baseColWidth="10" defaultColWidth="8.7109375" defaultRowHeight="14" x14ac:dyDescent="0.3"/>
  <cols>
    <col min="1" max="1" width="17.92578125" style="8" customWidth="1"/>
    <col min="2" max="2" width="29.42578125" style="8" customWidth="1"/>
    <col min="3" max="3" width="45.2109375" style="9" customWidth="1"/>
    <col min="4" max="4" width="12.42578125" style="10" bestFit="1" customWidth="1"/>
    <col min="5" max="5" width="12.2109375" style="11" bestFit="1" customWidth="1"/>
    <col min="6" max="6" width="13.42578125" style="10" customWidth="1"/>
    <col min="7" max="7" width="4" style="13" customWidth="1"/>
    <col min="8" max="8" width="11.7109375" style="13" customWidth="1"/>
    <col min="9" max="9" width="15.35546875" style="14" customWidth="1"/>
    <col min="10" max="10" width="15.0703125" style="13" customWidth="1"/>
    <col min="11" max="11" width="8.7109375" style="13"/>
    <col min="12" max="12" width="42.2109375" style="13" customWidth="1"/>
    <col min="13" max="16384" width="8.7109375" style="13"/>
  </cols>
  <sheetData>
    <row r="1" spans="1:10" ht="21.25" customHeight="1" x14ac:dyDescent="0.3">
      <c r="G1" s="12"/>
    </row>
    <row r="2" spans="1:10" ht="46.4" customHeight="1" x14ac:dyDescent="0.3">
      <c r="A2" s="156" t="s">
        <v>165</v>
      </c>
      <c r="B2" s="156"/>
      <c r="C2" s="156"/>
      <c r="D2" s="156"/>
      <c r="E2" s="156"/>
      <c r="F2" s="156"/>
      <c r="G2" s="12"/>
      <c r="H2" s="165" t="s">
        <v>180</v>
      </c>
      <c r="I2" s="166"/>
    </row>
    <row r="3" spans="1:10" ht="10" customHeight="1" x14ac:dyDescent="0.3">
      <c r="A3" s="51"/>
      <c r="B3" s="51"/>
      <c r="C3" s="51"/>
      <c r="D3" s="52"/>
      <c r="E3" s="51"/>
      <c r="F3" s="52"/>
      <c r="G3" s="12"/>
      <c r="H3" s="53"/>
      <c r="I3" s="54"/>
    </row>
    <row r="4" spans="1:10" ht="26.5" customHeight="1" x14ac:dyDescent="0.3">
      <c r="E4" s="55"/>
      <c r="G4" s="12"/>
      <c r="H4" s="15" t="s">
        <v>39</v>
      </c>
    </row>
    <row r="5" spans="1:10" ht="28.5" thickBot="1" x14ac:dyDescent="0.35">
      <c r="A5" s="16" t="s">
        <v>1</v>
      </c>
      <c r="B5" s="16" t="s">
        <v>26</v>
      </c>
      <c r="C5" s="16" t="s">
        <v>0</v>
      </c>
      <c r="D5" s="17" t="s">
        <v>2</v>
      </c>
      <c r="E5" s="18" t="s">
        <v>27</v>
      </c>
      <c r="F5" s="19" t="s">
        <v>28</v>
      </c>
      <c r="G5" s="12"/>
      <c r="H5" s="20" t="s">
        <v>29</v>
      </c>
      <c r="I5" s="19" t="s">
        <v>30</v>
      </c>
    </row>
    <row r="6" spans="1:10" ht="78.900000000000006" customHeight="1" thickBot="1" x14ac:dyDescent="0.35">
      <c r="A6" s="5" t="s">
        <v>137</v>
      </c>
      <c r="B6" s="79"/>
      <c r="C6" s="22" t="s">
        <v>212</v>
      </c>
      <c r="D6" s="23">
        <v>628798</v>
      </c>
      <c r="E6" s="58">
        <v>0.2</v>
      </c>
      <c r="F6" s="57">
        <f>D6*(1-E6)</f>
        <v>503038.4</v>
      </c>
      <c r="G6" s="12"/>
      <c r="H6" s="24"/>
      <c r="I6" s="57">
        <f>H6*F6</f>
        <v>0</v>
      </c>
      <c r="J6" s="14"/>
    </row>
    <row r="7" spans="1:10" x14ac:dyDescent="0.3">
      <c r="G7" s="12"/>
      <c r="H7" s="12"/>
      <c r="I7" s="10"/>
    </row>
    <row r="8" spans="1:10" x14ac:dyDescent="0.3">
      <c r="A8" s="26" t="s">
        <v>20</v>
      </c>
      <c r="B8" s="26"/>
      <c r="D8" s="27"/>
      <c r="F8" s="60"/>
      <c r="G8" s="12"/>
      <c r="H8" s="12"/>
      <c r="I8" s="27"/>
    </row>
    <row r="9" spans="1:10" ht="32.75" customHeight="1" x14ac:dyDescent="0.3">
      <c r="A9" s="28" t="s">
        <v>66</v>
      </c>
      <c r="B9" s="107" t="s">
        <v>0</v>
      </c>
      <c r="C9" s="108"/>
      <c r="D9" s="167" t="s">
        <v>227</v>
      </c>
      <c r="E9" s="168"/>
      <c r="F9" s="29" t="s">
        <v>28</v>
      </c>
      <c r="G9" s="12"/>
      <c r="H9" s="30" t="s">
        <v>29</v>
      </c>
      <c r="I9" s="29" t="s">
        <v>31</v>
      </c>
    </row>
    <row r="10" spans="1:10" s="49" customFormat="1" ht="21.25" customHeight="1" x14ac:dyDescent="0.3">
      <c r="A10" s="7" t="s">
        <v>261</v>
      </c>
      <c r="B10" s="162" t="s">
        <v>199</v>
      </c>
      <c r="C10" s="163"/>
      <c r="D10" s="163"/>
      <c r="E10" s="164"/>
      <c r="F10" s="50">
        <v>1460</v>
      </c>
      <c r="G10" s="39"/>
      <c r="H10" s="40"/>
      <c r="I10" s="41">
        <f>H10*F10</f>
        <v>0</v>
      </c>
    </row>
    <row r="11" spans="1:10" s="49" customFormat="1" ht="21.25" customHeight="1" x14ac:dyDescent="0.3">
      <c r="A11" s="7" t="s">
        <v>262</v>
      </c>
      <c r="B11" s="162" t="s">
        <v>197</v>
      </c>
      <c r="C11" s="163"/>
      <c r="D11" s="163"/>
      <c r="E11" s="164"/>
      <c r="F11" s="50">
        <v>2874</v>
      </c>
      <c r="G11" s="39"/>
      <c r="H11" s="40"/>
      <c r="I11" s="41"/>
    </row>
    <row r="12" spans="1:10" ht="21.25" customHeight="1" x14ac:dyDescent="0.3">
      <c r="A12" s="7" t="s">
        <v>4</v>
      </c>
      <c r="B12" s="162" t="s">
        <v>56</v>
      </c>
      <c r="C12" s="163"/>
      <c r="D12" s="163"/>
      <c r="E12" s="164"/>
      <c r="F12" s="50">
        <v>15822</v>
      </c>
      <c r="G12" s="39"/>
      <c r="H12" s="40"/>
      <c r="I12" s="41">
        <f t="shared" ref="I12:I28" si="0">H12*F12</f>
        <v>0</v>
      </c>
    </row>
    <row r="13" spans="1:10" ht="21.25" customHeight="1" x14ac:dyDescent="0.3">
      <c r="A13" s="7" t="s">
        <v>5</v>
      </c>
      <c r="B13" s="162" t="s">
        <v>57</v>
      </c>
      <c r="C13" s="163"/>
      <c r="D13" s="163"/>
      <c r="E13" s="164"/>
      <c r="F13" s="50">
        <v>15507</v>
      </c>
      <c r="G13" s="39"/>
      <c r="H13" s="40"/>
      <c r="I13" s="41">
        <f t="shared" si="0"/>
        <v>0</v>
      </c>
    </row>
    <row r="14" spans="1:10" s="49" customFormat="1" ht="23.4" customHeight="1" x14ac:dyDescent="0.3">
      <c r="A14" s="7" t="s">
        <v>14</v>
      </c>
      <c r="B14" s="162" t="s">
        <v>78</v>
      </c>
      <c r="C14" s="163"/>
      <c r="D14" s="163"/>
      <c r="E14" s="164"/>
      <c r="F14" s="50">
        <v>2300</v>
      </c>
      <c r="G14" s="39"/>
      <c r="H14" s="40"/>
      <c r="I14" s="41">
        <f t="shared" si="0"/>
        <v>0</v>
      </c>
    </row>
    <row r="15" spans="1:10" ht="21.25" customHeight="1" x14ac:dyDescent="0.3">
      <c r="A15" s="117" t="s">
        <v>79</v>
      </c>
      <c r="B15" s="162" t="s">
        <v>80</v>
      </c>
      <c r="C15" s="163"/>
      <c r="D15" s="163"/>
      <c r="E15" s="164"/>
      <c r="F15" s="50">
        <v>3439</v>
      </c>
      <c r="G15" s="39"/>
      <c r="H15" s="40"/>
      <c r="I15" s="41">
        <f t="shared" si="0"/>
        <v>0</v>
      </c>
    </row>
    <row r="16" spans="1:10" ht="21.25" customHeight="1" x14ac:dyDescent="0.3">
      <c r="A16" s="117" t="s">
        <v>16</v>
      </c>
      <c r="B16" s="162" t="s">
        <v>59</v>
      </c>
      <c r="C16" s="163"/>
      <c r="D16" s="163"/>
      <c r="E16" s="164"/>
      <c r="F16" s="50">
        <v>3135</v>
      </c>
      <c r="G16" s="39"/>
      <c r="H16" s="40"/>
      <c r="I16" s="41">
        <f t="shared" si="0"/>
        <v>0</v>
      </c>
    </row>
    <row r="17" spans="1:10" ht="21.25" customHeight="1" x14ac:dyDescent="0.3">
      <c r="A17" s="7" t="s">
        <v>47</v>
      </c>
      <c r="B17" s="162" t="s">
        <v>62</v>
      </c>
      <c r="C17" s="163"/>
      <c r="D17" s="163"/>
      <c r="E17" s="164"/>
      <c r="F17" s="50">
        <v>3567</v>
      </c>
      <c r="G17" s="39"/>
      <c r="H17" s="40"/>
      <c r="I17" s="41">
        <f t="shared" si="0"/>
        <v>0</v>
      </c>
    </row>
    <row r="18" spans="1:10" ht="22.5" customHeight="1" x14ac:dyDescent="0.3">
      <c r="A18" s="7" t="s">
        <v>96</v>
      </c>
      <c r="B18" s="162" t="s">
        <v>264</v>
      </c>
      <c r="C18" s="163"/>
      <c r="D18" s="163"/>
      <c r="E18" s="164"/>
      <c r="F18" s="50">
        <v>1850.8253424657537</v>
      </c>
      <c r="G18" s="39"/>
      <c r="H18" s="40"/>
      <c r="I18" s="41">
        <f t="shared" si="0"/>
        <v>0</v>
      </c>
    </row>
    <row r="19" spans="1:10" ht="22.5" customHeight="1" x14ac:dyDescent="0.3">
      <c r="A19" s="7" t="s">
        <v>99</v>
      </c>
      <c r="B19" s="162" t="s">
        <v>100</v>
      </c>
      <c r="C19" s="163"/>
      <c r="D19" s="163"/>
      <c r="E19" s="164"/>
      <c r="F19" s="50">
        <v>333</v>
      </c>
      <c r="G19" s="39"/>
      <c r="H19" s="40"/>
      <c r="I19" s="41">
        <f t="shared" si="0"/>
        <v>0</v>
      </c>
    </row>
    <row r="20" spans="1:10" ht="22.5" customHeight="1" x14ac:dyDescent="0.3">
      <c r="A20" s="7" t="s">
        <v>138</v>
      </c>
      <c r="B20" s="162" t="s">
        <v>139</v>
      </c>
      <c r="C20" s="163"/>
      <c r="D20" s="163"/>
      <c r="E20" s="164"/>
      <c r="F20" s="50">
        <v>3958</v>
      </c>
      <c r="G20" s="39"/>
      <c r="H20" s="40"/>
      <c r="I20" s="41">
        <f t="shared" si="0"/>
        <v>0</v>
      </c>
    </row>
    <row r="21" spans="1:10" s="42" customFormat="1" ht="22.5" customHeight="1" x14ac:dyDescent="0.3">
      <c r="A21" s="7" t="s">
        <v>140</v>
      </c>
      <c r="B21" s="162" t="s">
        <v>145</v>
      </c>
      <c r="C21" s="163"/>
      <c r="D21" s="163"/>
      <c r="E21" s="164"/>
      <c r="F21" s="50">
        <v>13041.167310285718</v>
      </c>
      <c r="G21" s="39"/>
      <c r="H21" s="40"/>
      <c r="I21" s="41">
        <f t="shared" si="0"/>
        <v>0</v>
      </c>
    </row>
    <row r="22" spans="1:10" ht="22.5" customHeight="1" x14ac:dyDescent="0.3">
      <c r="A22" s="7" t="s">
        <v>146</v>
      </c>
      <c r="B22" s="162" t="s">
        <v>147</v>
      </c>
      <c r="C22" s="163"/>
      <c r="D22" s="163"/>
      <c r="E22" s="164"/>
      <c r="F22" s="50">
        <v>34250</v>
      </c>
      <c r="G22" s="39"/>
      <c r="H22" s="40"/>
      <c r="I22" s="41">
        <f t="shared" si="0"/>
        <v>0</v>
      </c>
      <c r="J22" s="49"/>
    </row>
    <row r="23" spans="1:10" ht="22.5" customHeight="1" x14ac:dyDescent="0.3">
      <c r="A23" s="7" t="s">
        <v>148</v>
      </c>
      <c r="B23" s="162" t="s">
        <v>149</v>
      </c>
      <c r="C23" s="163"/>
      <c r="D23" s="163"/>
      <c r="E23" s="164"/>
      <c r="F23" s="50">
        <v>40038</v>
      </c>
      <c r="G23" s="39"/>
      <c r="H23" s="40"/>
      <c r="I23" s="41">
        <f t="shared" si="0"/>
        <v>0</v>
      </c>
      <c r="J23" s="49"/>
    </row>
    <row r="24" spans="1:10" s="42" customFormat="1" ht="22.5" customHeight="1" x14ac:dyDescent="0.3">
      <c r="A24" s="7" t="s">
        <v>166</v>
      </c>
      <c r="B24" s="162" t="s">
        <v>167</v>
      </c>
      <c r="C24" s="163"/>
      <c r="D24" s="163"/>
      <c r="E24" s="164"/>
      <c r="F24" s="50">
        <v>5066.4199142857151</v>
      </c>
      <c r="G24" s="39"/>
      <c r="H24" s="40"/>
      <c r="I24" s="41">
        <f t="shared" si="0"/>
        <v>0</v>
      </c>
    </row>
    <row r="25" spans="1:10" s="49" customFormat="1" ht="22.5" customHeight="1" x14ac:dyDescent="0.3">
      <c r="A25" s="35" t="s">
        <v>236</v>
      </c>
      <c r="B25" s="170" t="s">
        <v>198</v>
      </c>
      <c r="C25" s="171"/>
      <c r="D25" s="171"/>
      <c r="E25" s="172"/>
      <c r="F25" s="31">
        <v>1844.9111622857147</v>
      </c>
      <c r="G25" s="39"/>
      <c r="H25" s="40"/>
      <c r="I25" s="41">
        <f t="shared" si="0"/>
        <v>0</v>
      </c>
    </row>
    <row r="26" spans="1:10" s="49" customFormat="1" ht="22.5" customHeight="1" x14ac:dyDescent="0.3">
      <c r="A26" s="35" t="s">
        <v>237</v>
      </c>
      <c r="B26" s="175" t="s">
        <v>200</v>
      </c>
      <c r="C26" s="176"/>
      <c r="D26" s="176"/>
      <c r="E26" s="177"/>
      <c r="F26" s="31">
        <v>10054</v>
      </c>
      <c r="G26" s="39"/>
      <c r="H26" s="40"/>
      <c r="I26" s="41">
        <f t="shared" si="0"/>
        <v>0</v>
      </c>
    </row>
    <row r="27" spans="1:10" s="49" customFormat="1" ht="22.5" customHeight="1" x14ac:dyDescent="0.3">
      <c r="A27" s="35" t="s">
        <v>238</v>
      </c>
      <c r="B27" s="170" t="s">
        <v>201</v>
      </c>
      <c r="C27" s="171"/>
      <c r="D27" s="171"/>
      <c r="E27" s="172"/>
      <c r="F27" s="112">
        <v>-2815</v>
      </c>
      <c r="G27" s="39"/>
      <c r="H27" s="40"/>
      <c r="I27" s="41">
        <f t="shared" si="0"/>
        <v>0</v>
      </c>
    </row>
    <row r="28" spans="1:10" s="49" customFormat="1" ht="22.5" customHeight="1" x14ac:dyDescent="0.3">
      <c r="A28" s="35" t="s">
        <v>239</v>
      </c>
      <c r="B28" s="175" t="s">
        <v>202</v>
      </c>
      <c r="C28" s="176"/>
      <c r="D28" s="176"/>
      <c r="E28" s="177"/>
      <c r="F28" s="31">
        <v>3477.6949428571434</v>
      </c>
      <c r="G28" s="39"/>
      <c r="H28" s="40"/>
      <c r="I28" s="41">
        <f t="shared" si="0"/>
        <v>0</v>
      </c>
    </row>
    <row r="29" spans="1:10" ht="22.5" customHeight="1" thickBot="1" x14ac:dyDescent="0.35">
      <c r="D29" s="27"/>
      <c r="F29" s="27"/>
      <c r="G29" s="27"/>
      <c r="H29" s="27"/>
      <c r="I29" s="27"/>
    </row>
    <row r="30" spans="1:10" ht="22.5" customHeight="1" thickBot="1" x14ac:dyDescent="0.35">
      <c r="A30" s="173"/>
      <c r="B30" s="173"/>
      <c r="C30" s="173"/>
      <c r="D30" s="173"/>
      <c r="E30" s="173"/>
      <c r="F30" s="27"/>
      <c r="G30" s="27"/>
      <c r="H30" s="36" t="s">
        <v>33</v>
      </c>
      <c r="I30" s="37">
        <f>SUM(I10:I28)</f>
        <v>0</v>
      </c>
    </row>
    <row r="31" spans="1:10" ht="22.5" customHeight="1" thickBot="1" x14ac:dyDescent="0.35">
      <c r="A31" s="157" t="s">
        <v>207</v>
      </c>
      <c r="B31" s="157"/>
      <c r="C31" s="157"/>
      <c r="D31" s="157"/>
      <c r="E31" s="157"/>
      <c r="F31" s="128"/>
      <c r="G31" s="12"/>
      <c r="H31" s="12"/>
      <c r="I31" s="27"/>
    </row>
    <row r="32" spans="1:10" ht="22.5" customHeight="1" thickBot="1" x14ac:dyDescent="0.35">
      <c r="A32" s="158" t="s">
        <v>208</v>
      </c>
      <c r="B32" s="158"/>
      <c r="C32" s="158"/>
      <c r="D32" s="158"/>
      <c r="E32" s="158"/>
      <c r="F32" s="87"/>
      <c r="G32" s="12"/>
      <c r="H32" s="36" t="s">
        <v>32</v>
      </c>
      <c r="I32" s="37">
        <f>I30+I6</f>
        <v>0</v>
      </c>
    </row>
    <row r="33" spans="1:10" ht="47.75" customHeight="1" x14ac:dyDescent="0.3">
      <c r="A33" s="155" t="s">
        <v>229</v>
      </c>
      <c r="B33" s="155"/>
      <c r="C33" s="155"/>
      <c r="D33" s="155"/>
      <c r="E33" s="155"/>
      <c r="F33" s="155"/>
      <c r="G33" s="12"/>
      <c r="I33" s="38"/>
    </row>
    <row r="34" spans="1:10" ht="29.5" customHeight="1" x14ac:dyDescent="0.3">
      <c r="A34" s="155" t="s">
        <v>209</v>
      </c>
      <c r="B34" s="155"/>
      <c r="C34" s="155"/>
      <c r="D34" s="155"/>
      <c r="E34" s="155"/>
      <c r="F34" s="155"/>
    </row>
    <row r="35" spans="1:10" ht="37" customHeight="1" x14ac:dyDescent="0.3">
      <c r="A35" s="155" t="s">
        <v>210</v>
      </c>
      <c r="B35" s="155"/>
      <c r="C35" s="155"/>
      <c r="D35" s="155"/>
      <c r="E35" s="155"/>
      <c r="F35" s="155"/>
    </row>
    <row r="36" spans="1:10" ht="14.4" customHeight="1" x14ac:dyDescent="0.3"/>
    <row r="37" spans="1:10" s="8" customFormat="1" ht="14.4" customHeight="1" x14ac:dyDescent="0.3">
      <c r="C37" s="9"/>
      <c r="D37" s="10"/>
      <c r="E37" s="11"/>
      <c r="F37" s="10"/>
      <c r="G37" s="13"/>
      <c r="H37" s="13"/>
      <c r="I37" s="14"/>
      <c r="J37" s="13"/>
    </row>
    <row r="38" spans="1:10" s="8" customFormat="1" ht="14.4" customHeight="1" x14ac:dyDescent="0.3">
      <c r="C38" s="9"/>
      <c r="D38" s="10"/>
      <c r="E38" s="11"/>
      <c r="F38" s="10"/>
      <c r="G38" s="13"/>
      <c r="H38" s="13"/>
      <c r="I38" s="14"/>
      <c r="J38" s="13"/>
    </row>
  </sheetData>
  <mergeCells count="28">
    <mergeCell ref="B18:E18"/>
    <mergeCell ref="B19:E19"/>
    <mergeCell ref="B20:E20"/>
    <mergeCell ref="B21:E21"/>
    <mergeCell ref="B13:E13"/>
    <mergeCell ref="B14:E14"/>
    <mergeCell ref="B15:E15"/>
    <mergeCell ref="B16:E16"/>
    <mergeCell ref="B17:E17"/>
    <mergeCell ref="A34:F34"/>
    <mergeCell ref="A35:F35"/>
    <mergeCell ref="A30:E30"/>
    <mergeCell ref="A31:E31"/>
    <mergeCell ref="A32:E32"/>
    <mergeCell ref="A33:F33"/>
    <mergeCell ref="H2:I2"/>
    <mergeCell ref="A2:F2"/>
    <mergeCell ref="B10:E10"/>
    <mergeCell ref="B11:E11"/>
    <mergeCell ref="B12:E12"/>
    <mergeCell ref="D9:E9"/>
    <mergeCell ref="B26:E26"/>
    <mergeCell ref="B27:E27"/>
    <mergeCell ref="B28:E28"/>
    <mergeCell ref="B22:E22"/>
    <mergeCell ref="B23:E23"/>
    <mergeCell ref="B24:E24"/>
    <mergeCell ref="B25:E25"/>
  </mergeCells>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095EA-0126-4ED9-BC4D-E0200F9BF841}">
  <sheetPr>
    <pageSetUpPr fitToPage="1"/>
  </sheetPr>
  <dimension ref="A1:L39"/>
  <sheetViews>
    <sheetView showGridLines="0" zoomScale="80" zoomScaleNormal="80" workbookViewId="0">
      <selection activeCell="A27" sqref="A27:F27"/>
    </sheetView>
  </sheetViews>
  <sheetFormatPr baseColWidth="10" defaultColWidth="8.7109375" defaultRowHeight="14" x14ac:dyDescent="0.3"/>
  <cols>
    <col min="1" max="1" width="21.2109375" style="8" customWidth="1"/>
    <col min="2" max="2" width="26.2109375" style="8" customWidth="1"/>
    <col min="3" max="3" width="48.640625" style="9" customWidth="1"/>
    <col min="4" max="4" width="12.2109375" style="10" customWidth="1"/>
    <col min="5" max="5" width="12.2109375" style="11" customWidth="1"/>
    <col min="6" max="6" width="12.0703125" style="10" customWidth="1"/>
    <col min="7" max="7" width="4.0703125" style="13" customWidth="1"/>
    <col min="8" max="8" width="11.42578125" style="13" customWidth="1"/>
    <col min="9" max="9" width="13" style="14" customWidth="1"/>
    <col min="10" max="10" width="10.7109375" style="13" bestFit="1" customWidth="1"/>
    <col min="11" max="16384" width="8.7109375" style="13"/>
  </cols>
  <sheetData>
    <row r="1" spans="1:11" ht="21.25" customHeight="1" x14ac:dyDescent="0.3">
      <c r="G1" s="12"/>
    </row>
    <row r="2" spans="1:11" ht="46.4" customHeight="1" x14ac:dyDescent="0.3">
      <c r="A2" s="156" t="s">
        <v>171</v>
      </c>
      <c r="B2" s="156"/>
      <c r="C2" s="156"/>
      <c r="D2" s="156"/>
      <c r="E2" s="156"/>
      <c r="F2" s="156"/>
      <c r="G2" s="12"/>
      <c r="H2" s="165" t="s">
        <v>180</v>
      </c>
      <c r="I2" s="166"/>
    </row>
    <row r="3" spans="1:11" ht="10" customHeight="1" x14ac:dyDescent="0.3">
      <c r="A3" s="51"/>
      <c r="B3" s="51"/>
      <c r="C3" s="51"/>
      <c r="D3" s="52"/>
      <c r="E3" s="51"/>
      <c r="F3" s="52"/>
      <c r="G3" s="12"/>
      <c r="H3" s="53"/>
      <c r="I3" s="54"/>
    </row>
    <row r="4" spans="1:11" ht="28" x14ac:dyDescent="0.3">
      <c r="E4" s="55"/>
      <c r="G4" s="12"/>
      <c r="H4" s="15" t="s">
        <v>39</v>
      </c>
    </row>
    <row r="5" spans="1:11" ht="28.5" thickBot="1" x14ac:dyDescent="0.35">
      <c r="A5" s="16" t="s">
        <v>1</v>
      </c>
      <c r="B5" s="16" t="s">
        <v>26</v>
      </c>
      <c r="C5" s="16" t="s">
        <v>0</v>
      </c>
      <c r="D5" s="17" t="s">
        <v>2</v>
      </c>
      <c r="E5" s="18" t="s">
        <v>27</v>
      </c>
      <c r="F5" s="19" t="s">
        <v>28</v>
      </c>
      <c r="G5" s="12"/>
      <c r="H5" s="20" t="s">
        <v>29</v>
      </c>
      <c r="I5" s="19" t="s">
        <v>30</v>
      </c>
    </row>
    <row r="6" spans="1:11" ht="72.650000000000006" customHeight="1" thickBot="1" x14ac:dyDescent="0.35">
      <c r="A6" s="3" t="s">
        <v>112</v>
      </c>
      <c r="B6" s="21"/>
      <c r="C6" s="22" t="s">
        <v>265</v>
      </c>
      <c r="D6" s="23">
        <v>373750</v>
      </c>
      <c r="E6" s="58">
        <v>0.2</v>
      </c>
      <c r="F6" s="57">
        <f>D6*(1-E6)</f>
        <v>299000</v>
      </c>
      <c r="G6" s="12"/>
      <c r="H6" s="24"/>
      <c r="I6" s="57">
        <f t="shared" ref="I6" si="0">H6*F6</f>
        <v>0</v>
      </c>
      <c r="J6" s="25"/>
      <c r="K6" s="154"/>
    </row>
    <row r="7" spans="1:11" x14ac:dyDescent="0.3">
      <c r="G7" s="12"/>
      <c r="H7" s="12"/>
      <c r="I7" s="10"/>
    </row>
    <row r="8" spans="1:11" x14ac:dyDescent="0.3">
      <c r="A8" s="26" t="s">
        <v>20</v>
      </c>
      <c r="B8" s="26"/>
      <c r="D8" s="27"/>
      <c r="F8" s="27"/>
      <c r="G8" s="12"/>
      <c r="H8" s="12"/>
      <c r="I8" s="27"/>
    </row>
    <row r="9" spans="1:11" ht="32.75" customHeight="1" x14ac:dyDescent="0.3">
      <c r="A9" s="28" t="s">
        <v>66</v>
      </c>
      <c r="B9" s="107" t="s">
        <v>0</v>
      </c>
      <c r="C9" s="108"/>
      <c r="D9" s="167" t="s">
        <v>227</v>
      </c>
      <c r="E9" s="168"/>
      <c r="F9" s="29" t="s">
        <v>28</v>
      </c>
      <c r="G9" s="12"/>
      <c r="H9" s="30" t="s">
        <v>29</v>
      </c>
      <c r="I9" s="29" t="s">
        <v>31</v>
      </c>
    </row>
    <row r="10" spans="1:11" ht="23.5" customHeight="1" x14ac:dyDescent="0.3">
      <c r="A10" s="7" t="s">
        <v>3</v>
      </c>
      <c r="B10" s="162" t="s">
        <v>55</v>
      </c>
      <c r="C10" s="163"/>
      <c r="D10" s="163"/>
      <c r="E10" s="164"/>
      <c r="F10" s="41">
        <v>8994</v>
      </c>
      <c r="G10" s="39"/>
      <c r="H10" s="40"/>
      <c r="I10" s="41">
        <f>H10*F10</f>
        <v>0</v>
      </c>
    </row>
    <row r="11" spans="1:11" ht="23.5" customHeight="1" x14ac:dyDescent="0.3">
      <c r="A11" s="7" t="s">
        <v>10</v>
      </c>
      <c r="B11" s="162" t="s">
        <v>110</v>
      </c>
      <c r="C11" s="163"/>
      <c r="D11" s="163"/>
      <c r="E11" s="164"/>
      <c r="F11" s="41">
        <v>10746</v>
      </c>
      <c r="G11" s="39"/>
      <c r="H11" s="40"/>
      <c r="I11" s="41">
        <f t="shared" ref="I11:I27" si="1">H11*F11</f>
        <v>0</v>
      </c>
    </row>
    <row r="12" spans="1:11" ht="23.5" customHeight="1" x14ac:dyDescent="0.3">
      <c r="A12" s="7" t="s">
        <v>11</v>
      </c>
      <c r="B12" s="162" t="s">
        <v>111</v>
      </c>
      <c r="C12" s="163"/>
      <c r="D12" s="163"/>
      <c r="E12" s="164"/>
      <c r="F12" s="41">
        <v>21726</v>
      </c>
      <c r="G12" s="39"/>
      <c r="H12" s="40"/>
      <c r="I12" s="41">
        <f t="shared" si="1"/>
        <v>0</v>
      </c>
      <c r="J12" s="49"/>
    </row>
    <row r="13" spans="1:11" ht="23.5" customHeight="1" x14ac:dyDescent="0.3">
      <c r="A13" s="7" t="s">
        <v>12</v>
      </c>
      <c r="B13" s="162" t="s">
        <v>217</v>
      </c>
      <c r="C13" s="163"/>
      <c r="D13" s="163"/>
      <c r="E13" s="164"/>
      <c r="F13" s="41">
        <v>6086</v>
      </c>
      <c r="G13" s="39"/>
      <c r="H13" s="40"/>
      <c r="I13" s="41">
        <f t="shared" si="1"/>
        <v>0</v>
      </c>
    </row>
    <row r="14" spans="1:11" ht="23.5" customHeight="1" x14ac:dyDescent="0.3">
      <c r="A14" s="7" t="s">
        <v>16</v>
      </c>
      <c r="B14" s="162" t="s">
        <v>59</v>
      </c>
      <c r="C14" s="163"/>
      <c r="D14" s="163"/>
      <c r="E14" s="164"/>
      <c r="F14" s="41">
        <v>2768</v>
      </c>
      <c r="G14" s="39"/>
      <c r="H14" s="40"/>
      <c r="I14" s="41">
        <f t="shared" si="1"/>
        <v>0</v>
      </c>
    </row>
    <row r="15" spans="1:11" ht="23.5" customHeight="1" x14ac:dyDescent="0.3">
      <c r="A15" s="7" t="s">
        <v>17</v>
      </c>
      <c r="B15" s="162" t="s">
        <v>219</v>
      </c>
      <c r="C15" s="163"/>
      <c r="D15" s="163"/>
      <c r="E15" s="164"/>
      <c r="F15" s="41">
        <v>2501</v>
      </c>
      <c r="G15" s="39"/>
      <c r="H15" s="40"/>
      <c r="I15" s="41">
        <f t="shared" si="1"/>
        <v>0</v>
      </c>
    </row>
    <row r="16" spans="1:11" ht="23.5" customHeight="1" x14ac:dyDescent="0.3">
      <c r="A16" s="7" t="s">
        <v>18</v>
      </c>
      <c r="B16" s="162" t="s">
        <v>220</v>
      </c>
      <c r="C16" s="163"/>
      <c r="D16" s="163"/>
      <c r="E16" s="164"/>
      <c r="F16" s="41">
        <v>2056</v>
      </c>
      <c r="G16" s="39"/>
      <c r="H16" s="40"/>
      <c r="I16" s="41">
        <f t="shared" si="1"/>
        <v>0</v>
      </c>
    </row>
    <row r="17" spans="1:9" s="49" customFormat="1" ht="23.5" customHeight="1" x14ac:dyDescent="0.3">
      <c r="A17" s="7" t="s">
        <v>40</v>
      </c>
      <c r="B17" s="162" t="s">
        <v>106</v>
      </c>
      <c r="C17" s="163"/>
      <c r="D17" s="163"/>
      <c r="E17" s="164"/>
      <c r="F17" s="138" t="s">
        <v>54</v>
      </c>
      <c r="G17" s="39"/>
      <c r="H17" s="40"/>
      <c r="I17" s="41"/>
    </row>
    <row r="18" spans="1:9" ht="23.5" customHeight="1" x14ac:dyDescent="0.3">
      <c r="A18" s="7" t="s">
        <v>47</v>
      </c>
      <c r="B18" s="162" t="s">
        <v>62</v>
      </c>
      <c r="C18" s="163"/>
      <c r="D18" s="163"/>
      <c r="E18" s="164"/>
      <c r="F18" s="41">
        <v>3567</v>
      </c>
      <c r="G18" s="39"/>
      <c r="H18" s="40"/>
      <c r="I18" s="41">
        <f t="shared" si="1"/>
        <v>0</v>
      </c>
    </row>
    <row r="19" spans="1:9" ht="23.5" customHeight="1" x14ac:dyDescent="0.3">
      <c r="A19" s="7" t="s">
        <v>82</v>
      </c>
      <c r="B19" s="162" t="s">
        <v>120</v>
      </c>
      <c r="C19" s="163"/>
      <c r="D19" s="163"/>
      <c r="E19" s="164"/>
      <c r="F19" s="41">
        <v>7864</v>
      </c>
      <c r="G19" s="39"/>
      <c r="H19" s="40"/>
      <c r="I19" s="41">
        <f t="shared" si="1"/>
        <v>0</v>
      </c>
    </row>
    <row r="20" spans="1:9" ht="23.5" customHeight="1" x14ac:dyDescent="0.3">
      <c r="A20" s="7" t="s">
        <v>83</v>
      </c>
      <c r="B20" s="162" t="s">
        <v>121</v>
      </c>
      <c r="C20" s="163"/>
      <c r="D20" s="163"/>
      <c r="E20" s="164"/>
      <c r="F20" s="41">
        <v>10036</v>
      </c>
      <c r="G20" s="39"/>
      <c r="H20" s="40"/>
      <c r="I20" s="41">
        <f t="shared" si="1"/>
        <v>0</v>
      </c>
    </row>
    <row r="21" spans="1:9" ht="23.5" customHeight="1" x14ac:dyDescent="0.3">
      <c r="A21" s="7" t="s">
        <v>49</v>
      </c>
      <c r="B21" s="162" t="s">
        <v>71</v>
      </c>
      <c r="C21" s="163"/>
      <c r="D21" s="163"/>
      <c r="E21" s="164"/>
      <c r="F21" s="41">
        <v>1596</v>
      </c>
      <c r="G21" s="39"/>
      <c r="H21" s="40"/>
      <c r="I21" s="41">
        <f t="shared" si="1"/>
        <v>0</v>
      </c>
    </row>
    <row r="22" spans="1:9" ht="23.5" customHeight="1" x14ac:dyDescent="0.3">
      <c r="A22" s="7" t="s">
        <v>52</v>
      </c>
      <c r="B22" s="162" t="s">
        <v>250</v>
      </c>
      <c r="C22" s="163"/>
      <c r="D22" s="163"/>
      <c r="E22" s="164"/>
      <c r="F22" s="138" t="s">
        <v>241</v>
      </c>
      <c r="G22" s="39"/>
      <c r="H22" s="40"/>
      <c r="I22" s="50"/>
    </row>
    <row r="23" spans="1:9" ht="23.5" customHeight="1" x14ac:dyDescent="0.3">
      <c r="A23" s="7" t="s">
        <v>53</v>
      </c>
      <c r="B23" s="162" t="s">
        <v>67</v>
      </c>
      <c r="C23" s="163"/>
      <c r="D23" s="163"/>
      <c r="E23" s="164"/>
      <c r="F23" s="41">
        <v>1209</v>
      </c>
      <c r="G23" s="39"/>
      <c r="H23" s="40"/>
      <c r="I23" s="41">
        <f t="shared" si="1"/>
        <v>0</v>
      </c>
    </row>
    <row r="24" spans="1:9" s="49" customFormat="1" ht="23.5" customHeight="1" x14ac:dyDescent="0.3">
      <c r="A24" s="7" t="s">
        <v>89</v>
      </c>
      <c r="B24" s="162" t="s">
        <v>88</v>
      </c>
      <c r="C24" s="163"/>
      <c r="D24" s="163"/>
      <c r="E24" s="164"/>
      <c r="F24" s="41">
        <v>1530</v>
      </c>
      <c r="G24" s="39"/>
      <c r="H24" s="40"/>
      <c r="I24" s="41">
        <f t="shared" si="1"/>
        <v>0</v>
      </c>
    </row>
    <row r="25" spans="1:9" s="49" customFormat="1" ht="23.5" customHeight="1" x14ac:dyDescent="0.3">
      <c r="A25" s="7" t="s">
        <v>188</v>
      </c>
      <c r="B25" s="162" t="s">
        <v>189</v>
      </c>
      <c r="C25" s="163"/>
      <c r="D25" s="163"/>
      <c r="E25" s="164"/>
      <c r="F25" s="41" t="s">
        <v>242</v>
      </c>
      <c r="G25" s="39"/>
      <c r="H25" s="40"/>
      <c r="I25" s="41"/>
    </row>
    <row r="26" spans="1:9" s="49" customFormat="1" ht="23.5" customHeight="1" x14ac:dyDescent="0.3">
      <c r="A26" s="7" t="s">
        <v>186</v>
      </c>
      <c r="B26" s="162" t="s">
        <v>187</v>
      </c>
      <c r="C26" s="163"/>
      <c r="D26" s="163"/>
      <c r="E26" s="164"/>
      <c r="F26" s="41" t="s">
        <v>242</v>
      </c>
      <c r="G26" s="39"/>
      <c r="H26" s="40"/>
      <c r="I26" s="41"/>
    </row>
    <row r="27" spans="1:9" s="49" customFormat="1" ht="23.5" customHeight="1" x14ac:dyDescent="0.3">
      <c r="A27" s="7" t="s">
        <v>95</v>
      </c>
      <c r="B27" s="162" t="s">
        <v>107</v>
      </c>
      <c r="C27" s="163"/>
      <c r="D27" s="163"/>
      <c r="E27" s="164"/>
      <c r="F27" s="41">
        <v>2099</v>
      </c>
      <c r="G27" s="39"/>
      <c r="H27" s="40"/>
      <c r="I27" s="41">
        <f t="shared" si="1"/>
        <v>0</v>
      </c>
    </row>
    <row r="28" spans="1:9" s="49" customFormat="1" ht="23.5" customHeight="1" x14ac:dyDescent="0.3">
      <c r="A28" s="7" t="s">
        <v>97</v>
      </c>
      <c r="B28" s="162" t="s">
        <v>190</v>
      </c>
      <c r="C28" s="163"/>
      <c r="D28" s="163"/>
      <c r="E28" s="164"/>
      <c r="F28" s="138" t="s">
        <v>241</v>
      </c>
      <c r="G28" s="39"/>
      <c r="H28" s="40"/>
      <c r="I28" s="41"/>
    </row>
    <row r="29" spans="1:9" ht="23.5" customHeight="1" x14ac:dyDescent="0.3">
      <c r="A29" s="7" t="s">
        <v>98</v>
      </c>
      <c r="B29" s="162" t="s">
        <v>101</v>
      </c>
      <c r="C29" s="163"/>
      <c r="D29" s="163"/>
      <c r="E29" s="164"/>
      <c r="F29" s="41">
        <v>1086</v>
      </c>
      <c r="G29" s="39"/>
      <c r="H29" s="40"/>
      <c r="I29" s="41">
        <f>H29*F29</f>
        <v>0</v>
      </c>
    </row>
    <row r="30" spans="1:9" ht="23.5" customHeight="1" x14ac:dyDescent="0.3">
      <c r="A30" s="7" t="s">
        <v>99</v>
      </c>
      <c r="B30" s="162" t="s">
        <v>100</v>
      </c>
      <c r="C30" s="163"/>
      <c r="D30" s="163"/>
      <c r="E30" s="164"/>
      <c r="F30" s="41">
        <v>333</v>
      </c>
      <c r="G30" s="39"/>
      <c r="H30" s="40"/>
      <c r="I30" s="41">
        <f>H30*F30</f>
        <v>0</v>
      </c>
    </row>
    <row r="31" spans="1:9" ht="23.5" customHeight="1" x14ac:dyDescent="0.3">
      <c r="A31" s="7" t="s">
        <v>125</v>
      </c>
      <c r="B31" s="162" t="s">
        <v>256</v>
      </c>
      <c r="C31" s="163"/>
      <c r="D31" s="163"/>
      <c r="E31" s="164"/>
      <c r="F31" s="41">
        <v>7488</v>
      </c>
      <c r="G31" s="39"/>
      <c r="H31" s="40"/>
      <c r="I31" s="41">
        <f>H31*F31</f>
        <v>0</v>
      </c>
    </row>
    <row r="32" spans="1:9" ht="23.5" customHeight="1" x14ac:dyDescent="0.3">
      <c r="A32" s="7" t="s">
        <v>124</v>
      </c>
      <c r="B32" s="162" t="s">
        <v>257</v>
      </c>
      <c r="C32" s="163"/>
      <c r="D32" s="163"/>
      <c r="E32" s="164"/>
      <c r="F32" s="41">
        <v>14781</v>
      </c>
      <c r="G32" s="39"/>
      <c r="H32" s="40"/>
      <c r="I32" s="41">
        <f>H32*F32</f>
        <v>0</v>
      </c>
    </row>
    <row r="33" spans="1:12" ht="13.75" customHeight="1" thickBot="1" x14ac:dyDescent="0.35">
      <c r="A33" s="151"/>
      <c r="B33" s="152"/>
      <c r="C33" s="152"/>
      <c r="D33" s="134"/>
      <c r="E33" s="134"/>
      <c r="F33" s="134"/>
      <c r="G33" s="134"/>
      <c r="H33" s="134"/>
      <c r="I33" s="134"/>
      <c r="J33" s="134"/>
      <c r="K33" s="134"/>
      <c r="L33" s="134"/>
    </row>
    <row r="34" spans="1:12" ht="25" customHeight="1" thickBot="1" x14ac:dyDescent="0.35">
      <c r="A34" s="178"/>
      <c r="B34" s="178"/>
      <c r="C34" s="178"/>
      <c r="D34" s="178"/>
      <c r="E34" s="178"/>
      <c r="F34" s="27"/>
      <c r="H34" s="36" t="s">
        <v>33</v>
      </c>
      <c r="I34" s="37">
        <f>SUM(I10:I32)</f>
        <v>0</v>
      </c>
    </row>
    <row r="35" spans="1:12" ht="19.649999999999999" customHeight="1" thickBot="1" x14ac:dyDescent="0.35">
      <c r="A35" s="157" t="s">
        <v>207</v>
      </c>
      <c r="B35" s="157"/>
      <c r="C35" s="157"/>
      <c r="D35" s="157"/>
      <c r="E35" s="157"/>
      <c r="F35" s="128"/>
      <c r="I35" s="38"/>
      <c r="J35" s="59"/>
      <c r="K35" s="38"/>
    </row>
    <row r="36" spans="1:12" ht="27.15" customHeight="1" thickBot="1" x14ac:dyDescent="0.35">
      <c r="A36" s="158" t="s">
        <v>208</v>
      </c>
      <c r="B36" s="158"/>
      <c r="C36" s="158"/>
      <c r="D36" s="158"/>
      <c r="E36" s="158"/>
      <c r="F36" s="87"/>
      <c r="H36" s="36" t="s">
        <v>32</v>
      </c>
      <c r="I36" s="37">
        <f>I34+I6</f>
        <v>0</v>
      </c>
    </row>
    <row r="37" spans="1:12" ht="48.9" customHeight="1" x14ac:dyDescent="0.3">
      <c r="A37" s="155" t="s">
        <v>229</v>
      </c>
      <c r="B37" s="155"/>
      <c r="C37" s="155"/>
      <c r="D37" s="155"/>
      <c r="E37" s="155"/>
      <c r="F37" s="155"/>
    </row>
    <row r="38" spans="1:12" ht="38.5" customHeight="1" x14ac:dyDescent="0.3">
      <c r="A38" s="155" t="s">
        <v>209</v>
      </c>
      <c r="B38" s="155"/>
      <c r="C38" s="155"/>
      <c r="D38" s="155"/>
      <c r="E38" s="155"/>
      <c r="F38" s="155"/>
    </row>
    <row r="39" spans="1:12" ht="23" customHeight="1" x14ac:dyDescent="0.3">
      <c r="A39" s="155" t="s">
        <v>210</v>
      </c>
      <c r="B39" s="155"/>
      <c r="C39" s="155"/>
      <c r="D39" s="155"/>
      <c r="E39" s="155"/>
      <c r="F39" s="155"/>
    </row>
  </sheetData>
  <mergeCells count="32">
    <mergeCell ref="A36:E36"/>
    <mergeCell ref="A37:F37"/>
    <mergeCell ref="A38:F38"/>
    <mergeCell ref="A39:F39"/>
    <mergeCell ref="D9:E9"/>
    <mergeCell ref="B31:E31"/>
    <mergeCell ref="B28:E28"/>
    <mergeCell ref="B29:E29"/>
    <mergeCell ref="B30:E30"/>
    <mergeCell ref="B32:E32"/>
    <mergeCell ref="A34:E34"/>
    <mergeCell ref="A35:E35"/>
    <mergeCell ref="B23:E23"/>
    <mergeCell ref="B24:E24"/>
    <mergeCell ref="B25:E25"/>
    <mergeCell ref="B26:E26"/>
    <mergeCell ref="B27:E27"/>
    <mergeCell ref="B19:E19"/>
    <mergeCell ref="B20:E20"/>
    <mergeCell ref="B21:E21"/>
    <mergeCell ref="B22:E22"/>
    <mergeCell ref="B18:E18"/>
    <mergeCell ref="A2:F2"/>
    <mergeCell ref="H2:I2"/>
    <mergeCell ref="B10:E10"/>
    <mergeCell ref="B11:E11"/>
    <mergeCell ref="B12:E12"/>
    <mergeCell ref="B13:E13"/>
    <mergeCell ref="B14:E14"/>
    <mergeCell ref="B15:E15"/>
    <mergeCell ref="B16:E16"/>
    <mergeCell ref="B17:E17"/>
  </mergeCells>
  <printOptions horizontalCentered="1" verticalCentered="1"/>
  <pageMargins left="0.23622047244094491" right="0.23622047244094491" top="0.74803149606299213" bottom="0.74803149606299213" header="0.31496062992125984" footer="0.31496062992125984"/>
  <pageSetup paperSize="9" scale="49" orientation="portrait" r:id="rId1"/>
  <drawing r:id="rId2"/>
</worksheet>
</file>

<file path=docMetadata/LabelInfo.xml><?xml version="1.0" encoding="utf-8"?>
<clbl:labelList xmlns:clbl="http://schemas.microsoft.com/office/2020/mipLabelMetadata">
  <clbl:label id="{72d66266-fa9d-4e3b-b20a-69a8b1b1b55c}" enabled="0" method="" siteId="{72d66266-fa9d-4e3b-b20a-69a8b1b1b5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12</vt:i4>
      </vt:variant>
    </vt:vector>
  </HeadingPairs>
  <TitlesOfParts>
    <vt:vector size="24" baseType="lpstr">
      <vt:lpstr>ITURRI America series</vt:lpstr>
      <vt:lpstr>W3</vt:lpstr>
      <vt:lpstr>W3 Max</vt:lpstr>
      <vt:lpstr>W4</vt:lpstr>
      <vt:lpstr>W5</vt:lpstr>
      <vt:lpstr>W6</vt:lpstr>
      <vt:lpstr>W6 LRescue</vt:lpstr>
      <vt:lpstr>WUI mini pumper</vt:lpstr>
      <vt:lpstr>WUI Pumper</vt:lpstr>
      <vt:lpstr>Tender 2000</vt:lpstr>
      <vt:lpstr>Tender 3000</vt:lpstr>
      <vt:lpstr>W Rescue</vt:lpstr>
      <vt:lpstr>'ITURRI America series'!Área_de_impresión</vt:lpstr>
      <vt:lpstr>'Tender 2000'!Área_de_impresión</vt:lpstr>
      <vt:lpstr>'Tender 3000'!Área_de_impresión</vt:lpstr>
      <vt:lpstr>'W Rescue'!Área_de_impresión</vt:lpstr>
      <vt:lpstr>'W3'!Área_de_impresión</vt:lpstr>
      <vt:lpstr>'W3 Max'!Área_de_impresión</vt:lpstr>
      <vt:lpstr>'W4'!Área_de_impresión</vt:lpstr>
      <vt:lpstr>'W5'!Área_de_impresión</vt:lpstr>
      <vt:lpstr>'W6'!Área_de_impresión</vt:lpstr>
      <vt:lpstr>'W6 LRescue'!Área_de_impresión</vt:lpstr>
      <vt:lpstr>'WUI mini pumper'!Área_de_impresión</vt:lpstr>
      <vt:lpstr>'WUI Pumper'!Área_de_impresión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Workbook</dc:title>
  <dc:creator>ag-Grid</dc:creator>
  <cp:lastModifiedBy>Laura Morales Perez</cp:lastModifiedBy>
  <cp:lastPrinted>2026-02-17T11:36:28Z</cp:lastPrinted>
  <dcterms:created xsi:type="dcterms:W3CDTF">2023-04-17T18:04:43Z</dcterms:created>
  <dcterms:modified xsi:type="dcterms:W3CDTF">2026-03-16T14:42:54Z</dcterms:modified>
</cp:coreProperties>
</file>