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grupoiturri.sharepoint.com/sites/cds/vehiculos/Vehicles/17.-ITURRI AMERICA INC/4. PRICES Management/00. NET DEALER PRICES/2026 Q4 - DEALER PRICING/"/>
    </mc:Choice>
  </mc:AlternateContent>
  <xr:revisionPtr revIDLastSave="3" documentId="8_{9F597AE2-844C-434C-B0B9-830FB3E71B8C}" xr6:coauthVersionLast="47" xr6:coauthVersionMax="47" xr10:uidLastSave="{917CD04E-EC66-4745-BDFE-6D61B02A9432}"/>
  <bookViews>
    <workbookView xWindow="-113" yWindow="-113" windowWidth="24267" windowHeight="13023" xr2:uid="{40989DD3-BD83-4010-973E-5D968D19348E}"/>
  </bookViews>
  <sheets>
    <sheet name="ITURRI America series" sheetId="5" r:id="rId1"/>
    <sheet name="WUI Pumper" sheetId="1" r:id="rId2"/>
    <sheet name="Tactical Tender 2000 " sheetId="3" r:id="rId3"/>
    <sheet name="Tactical Tender 3000" sheetId="4" r:id="rId4"/>
  </sheets>
  <definedNames>
    <definedName name="_xlnm.Print_Area" localSheetId="0">'ITURRI America series'!$A$2:$F$18</definedName>
    <definedName name="_xlnm.Print_Area" localSheetId="2">'Tactical Tender 2000 '!$A$2:$I$56</definedName>
    <definedName name="_xlnm.Print_Area" localSheetId="3">'Tactical Tender 3000'!$A$2:$I$53</definedName>
    <definedName name="_xlnm.Print_Area" localSheetId="1">'WUI Pumper'!$A$2:$I$54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28" i="4" l="1"/>
  <c r="I31" i="3"/>
  <c r="I46" i="4" l="1"/>
  <c r="I50" i="3"/>
  <c r="I48" i="1"/>
  <c r="I49" i="3" l="1"/>
  <c r="I47" i="1" l="1"/>
  <c r="I40" i="1" l="1"/>
  <c r="I41" i="1"/>
  <c r="I42" i="1"/>
  <c r="I43" i="1"/>
  <c r="I44" i="1"/>
  <c r="I45" i="1"/>
  <c r="I46" i="1"/>
  <c r="I34" i="4"/>
  <c r="I35" i="4"/>
  <c r="I43" i="4"/>
  <c r="I44" i="4"/>
  <c r="I45" i="4"/>
  <c r="I47" i="4"/>
  <c r="I46" i="3"/>
  <c r="I47" i="3"/>
  <c r="I48" i="3"/>
  <c r="I37" i="3"/>
  <c r="I21" i="3"/>
  <c r="I28" i="3"/>
  <c r="I29" i="3"/>
  <c r="I34" i="1"/>
  <c r="I24" i="1" l="1"/>
  <c r="I25" i="1"/>
  <c r="I39" i="4"/>
  <c r="I40" i="4"/>
  <c r="I41" i="4"/>
  <c r="I43" i="3"/>
  <c r="I44" i="3"/>
  <c r="I45" i="3"/>
  <c r="I39" i="3" l="1"/>
  <c r="I37" i="1" l="1"/>
  <c r="I39" i="1"/>
  <c r="I42" i="4"/>
  <c r="I12" i="3" l="1"/>
  <c r="I36" i="3"/>
  <c r="I38" i="3"/>
  <c r="I40" i="3"/>
  <c r="I42" i="3"/>
  <c r="I37" i="4"/>
  <c r="I36" i="4"/>
  <c r="I33" i="4"/>
  <c r="I32" i="4"/>
  <c r="I29" i="4"/>
  <c r="I27" i="4"/>
  <c r="I26" i="4"/>
  <c r="I25" i="4"/>
  <c r="I24" i="4"/>
  <c r="I23" i="4"/>
  <c r="I21" i="4"/>
  <c r="I20" i="4"/>
  <c r="I19" i="4"/>
  <c r="I18" i="4"/>
  <c r="I10" i="4"/>
  <c r="I14" i="4"/>
  <c r="I13" i="4"/>
  <c r="I16" i="4"/>
  <c r="F6" i="4"/>
  <c r="I6" i="4" s="1"/>
  <c r="I49" i="4" l="1"/>
  <c r="I51" i="4" s="1"/>
  <c r="I35" i="3"/>
  <c r="I26" i="3"/>
  <c r="I27" i="3"/>
  <c r="I30" i="3"/>
  <c r="I32" i="3"/>
  <c r="I19" i="3" l="1"/>
  <c r="I24" i="3"/>
  <c r="I23" i="3"/>
  <c r="I22" i="3"/>
  <c r="I20" i="3"/>
  <c r="I18" i="3"/>
  <c r="I10" i="3"/>
  <c r="I15" i="3"/>
  <c r="I14" i="3"/>
  <c r="I52" i="3" s="1"/>
  <c r="I13" i="3"/>
  <c r="F6" i="3"/>
  <c r="I6" i="3" s="1"/>
  <c r="I35" i="1"/>
  <c r="I36" i="1"/>
  <c r="I33" i="1"/>
  <c r="I14" i="1"/>
  <c r="I30" i="1"/>
  <c r="I28" i="1"/>
  <c r="I29" i="1"/>
  <c r="F6" i="1"/>
  <c r="I10" i="1"/>
  <c r="I50" i="1" s="1"/>
  <c r="I12" i="1"/>
  <c r="I13" i="1"/>
  <c r="I16" i="1"/>
  <c r="I19" i="1"/>
  <c r="I20" i="1"/>
  <c r="I21" i="1"/>
  <c r="I22" i="1"/>
  <c r="I26" i="1"/>
  <c r="I27" i="1"/>
  <c r="I54" i="3" l="1"/>
  <c r="I6" i="1"/>
  <c r="I52" i="1" l="1"/>
</calcChain>
</file>

<file path=xl/sharedStrings.xml><?xml version="1.0" encoding="utf-8"?>
<sst xmlns="http://schemas.openxmlformats.org/spreadsheetml/2006/main" count="366" uniqueCount="183">
  <si>
    <r>
      <rPr>
        <sz val="28"/>
        <color theme="0"/>
        <rFont val="Sui Generis Rg"/>
        <family val="2"/>
      </rPr>
      <t>ITURRI America</t>
    </r>
    <r>
      <rPr>
        <sz val="28"/>
        <color rgb="FFFF0000"/>
        <rFont val="Sui Generis Rg"/>
        <family val="2"/>
      </rPr>
      <t xml:space="preserve"> series</t>
    </r>
  </si>
  <si>
    <t>Series</t>
  </si>
  <si>
    <t>Model</t>
  </si>
  <si>
    <t>2D Drawing</t>
  </si>
  <si>
    <t>Description</t>
  </si>
  <si>
    <t>TECHNICAL INFO</t>
  </si>
  <si>
    <t>CLICK TO GO TO PRICES</t>
  </si>
  <si>
    <r>
      <t xml:space="preserve">WILDLAND </t>
    </r>
    <r>
      <rPr>
        <sz val="12"/>
        <color rgb="FFFF0000"/>
        <rFont val="Sui Generis Rg"/>
        <family val="2"/>
      </rPr>
      <t xml:space="preserve">3
Max </t>
    </r>
  </si>
  <si>
    <r>
      <t xml:space="preserve">NWCG Type 3 + initial attack
</t>
    </r>
    <r>
      <rPr>
        <b/>
        <sz val="11"/>
        <rFont val="Tahoma"/>
        <family val="2"/>
      </rPr>
      <t>600 gallons water+foam</t>
    </r>
    <r>
      <rPr>
        <sz val="11"/>
        <rFont val="Tahoma"/>
        <family val="2"/>
      </rPr>
      <t xml:space="preserve">
INTL cv515 4x4 chassis / GVWR 23000 lb
</t>
    </r>
    <r>
      <rPr>
        <b/>
        <sz val="11"/>
        <rFont val="Tahoma"/>
        <family val="2"/>
      </rPr>
      <t xml:space="preserve">500 gpm 2 Stage PTO pump </t>
    </r>
    <r>
      <rPr>
        <sz val="11"/>
        <rFont val="Tahoma"/>
        <family val="2"/>
      </rPr>
      <t>/ Pump &amp; Roll</t>
    </r>
  </si>
  <si>
    <t>WILDLAND 3 MAX - Technical info</t>
  </si>
  <si>
    <r>
      <t xml:space="preserve">1 UNIT AVAILABLE  CV515 INTL CHASSIS
</t>
    </r>
    <r>
      <rPr>
        <b/>
        <u/>
        <sz val="11"/>
        <color rgb="FFFF0000"/>
        <rFont val="Calibri"/>
        <family val="2"/>
        <scheme val="minor"/>
      </rPr>
      <t>NOV 2026</t>
    </r>
    <r>
      <rPr>
        <b/>
        <sz val="11"/>
        <color rgb="FFFF0000"/>
        <rFont val="Calibri"/>
        <family val="2"/>
        <scheme val="minor"/>
      </rPr>
      <t xml:space="preserve">
ASK US FOR PRICE</t>
    </r>
  </si>
  <si>
    <t xml:space="preserve">Wildland Urban Interface </t>
  </si>
  <si>
    <r>
      <t xml:space="preserve">WILDLAND             </t>
    </r>
    <r>
      <rPr>
        <sz val="12"/>
        <color theme="0"/>
        <rFont val="Sui Generis Rg"/>
        <family val="2"/>
      </rPr>
      <t xml:space="preserve">Urban Interface   </t>
    </r>
    <r>
      <rPr>
        <sz val="12"/>
        <color rgb="FFFF0000"/>
        <rFont val="Sui Generis Rg"/>
        <family val="2"/>
      </rPr>
      <t xml:space="preserve">             Pumper</t>
    </r>
  </si>
  <si>
    <r>
      <rPr>
        <b/>
        <sz val="11"/>
        <rFont val="Tahoma"/>
        <family val="2"/>
      </rPr>
      <t>Dual Wildland and Structural capabilities</t>
    </r>
    <r>
      <rPr>
        <sz val="11"/>
        <rFont val="Tahoma"/>
        <family val="2"/>
      </rPr>
      <t xml:space="preserve">
</t>
    </r>
    <r>
      <rPr>
        <b/>
        <sz val="11"/>
        <rFont val="Tahoma"/>
        <family val="2"/>
      </rPr>
      <t xml:space="preserve">1000 gallons water+foam
</t>
    </r>
    <r>
      <rPr>
        <sz val="11"/>
        <rFont val="Tahoma"/>
        <family val="2"/>
      </rPr>
      <t xml:space="preserve">INTL HV 507 4x2 or 4x4 chassis / GVWR 39000 lb
</t>
    </r>
    <r>
      <rPr>
        <b/>
        <sz val="11"/>
        <rFont val="Tahoma"/>
        <family val="2"/>
      </rPr>
      <t>1500 gpm PTO 2 stage pump</t>
    </r>
    <r>
      <rPr>
        <sz val="11"/>
        <rFont val="Tahoma"/>
        <family val="2"/>
      </rPr>
      <t xml:space="preserve"> / Pump &amp; Roll
</t>
    </r>
    <r>
      <rPr>
        <b/>
        <sz val="11"/>
        <color rgb="FFFF0000"/>
        <rFont val="Tahoma"/>
        <family val="2"/>
      </rPr>
      <t xml:space="preserve">Freightliner option available
</t>
    </r>
    <r>
      <rPr>
        <b/>
        <sz val="11"/>
        <rFont val="Tahoma"/>
        <family val="2"/>
      </rPr>
      <t>Most compact vehicle in Class</t>
    </r>
  </si>
  <si>
    <t>WILDLAND Urban Interface Pumper - Technical info</t>
  </si>
  <si>
    <t>PRICES WILDLAND Urban Interface Pumper</t>
  </si>
  <si>
    <r>
      <t>WILDLAND</t>
    </r>
    <r>
      <rPr>
        <sz val="12"/>
        <color rgb="FFFF0000"/>
        <rFont val="Sui Generis Rg"/>
        <family val="2"/>
      </rPr>
      <t xml:space="preserve">
</t>
    </r>
    <r>
      <rPr>
        <sz val="12"/>
        <color theme="0"/>
        <rFont val="Sui Generis Rg"/>
        <family val="2"/>
      </rPr>
      <t xml:space="preserve">Urban Interface </t>
    </r>
    <r>
      <rPr>
        <sz val="12"/>
        <color rgb="FFFFFFFF"/>
        <rFont val="Sui Generis Rg"/>
        <family val="2"/>
      </rPr>
      <t xml:space="preserve">          </t>
    </r>
    <r>
      <rPr>
        <sz val="12"/>
        <color rgb="FFFF0000"/>
        <rFont val="Sui Generis Rg"/>
        <family val="2"/>
      </rPr>
      <t>mini pumper</t>
    </r>
  </si>
  <si>
    <r>
      <rPr>
        <b/>
        <sz val="11"/>
        <color theme="1"/>
        <rFont val="Tahoma"/>
        <family val="2"/>
      </rPr>
      <t>Dual Wildland and Structural capabilities</t>
    </r>
    <r>
      <rPr>
        <sz val="11"/>
        <color theme="1"/>
        <rFont val="Tahoma"/>
        <family val="2"/>
      </rPr>
      <t xml:space="preserve">
</t>
    </r>
    <r>
      <rPr>
        <b/>
        <sz val="11"/>
        <color theme="1"/>
        <rFont val="Tahoma"/>
        <family val="2"/>
      </rPr>
      <t xml:space="preserve">500-600 gallons water+foam
</t>
    </r>
    <r>
      <rPr>
        <sz val="11"/>
        <color theme="1"/>
        <rFont val="Tahoma"/>
        <family val="2"/>
      </rPr>
      <t xml:space="preserve">INTL cv515 4x4 chassis / GVWR 23000 lbs
</t>
    </r>
    <r>
      <rPr>
        <b/>
        <sz val="11"/>
        <color theme="1"/>
        <rFont val="Tahoma"/>
        <family val="2"/>
      </rPr>
      <t>1250 gpm pump</t>
    </r>
    <r>
      <rPr>
        <sz val="11"/>
        <color theme="1"/>
        <rFont val="Tahoma"/>
        <family val="2"/>
      </rPr>
      <t xml:space="preserve">
PTO Pump &amp; Roll option</t>
    </r>
  </si>
  <si>
    <t>WILDLAND Urban Interface mini pumper - Technical info</t>
  </si>
  <si>
    <r>
      <t xml:space="preserve">1 UNIT AVAILABLE  CV515 INTL CHASSIS
</t>
    </r>
    <r>
      <rPr>
        <b/>
        <u/>
        <sz val="11"/>
        <color rgb="FFFF0000"/>
        <rFont val="Calibri"/>
        <family val="2"/>
        <scheme val="minor"/>
      </rPr>
      <t>DEC 2026</t>
    </r>
    <r>
      <rPr>
        <b/>
        <sz val="11"/>
        <color rgb="FFFF0000"/>
        <rFont val="Calibri"/>
        <family val="2"/>
        <scheme val="minor"/>
      </rPr>
      <t xml:space="preserve">
ASK US FOR PRICE</t>
    </r>
  </si>
  <si>
    <t>Tactical Water Tender</t>
  </si>
  <si>
    <r>
      <t xml:space="preserve">TACTICAL Tender </t>
    </r>
    <r>
      <rPr>
        <sz val="12"/>
        <color rgb="FFFF0000"/>
        <rFont val="Sui Generis Rg"/>
        <family val="2"/>
      </rPr>
      <t>2000</t>
    </r>
  </si>
  <si>
    <r>
      <t xml:space="preserve">Tactical </t>
    </r>
    <r>
      <rPr>
        <b/>
        <sz val="11"/>
        <color theme="1"/>
        <rFont val="Tahoma"/>
        <family val="2"/>
      </rPr>
      <t>Tender/Tanker 2000 gallons water</t>
    </r>
    <r>
      <rPr>
        <sz val="11"/>
        <color theme="1"/>
        <rFont val="Tahoma"/>
        <family val="2"/>
      </rPr>
      <t xml:space="preserve">
FREIGHTLINER 108SD 2027 4x2 360HP / GVWR 41000 lb
</t>
    </r>
    <r>
      <rPr>
        <b/>
        <sz val="11"/>
        <color theme="1"/>
        <rFont val="Tahoma"/>
        <family val="2"/>
      </rPr>
      <t>From 750 to 1250 gpm</t>
    </r>
    <r>
      <rPr>
        <sz val="11"/>
        <color theme="1"/>
        <rFont val="Tahoma"/>
        <family val="2"/>
      </rPr>
      <t xml:space="preserve"> HALE MBP SIDEKICK pump
Available 4x4 and Increased engine outputs
</t>
    </r>
    <r>
      <rPr>
        <b/>
        <sz val="11"/>
        <color rgb="FFFF0000"/>
        <rFont val="Tahoma"/>
        <family val="2"/>
      </rPr>
      <t>International option available</t>
    </r>
    <r>
      <rPr>
        <sz val="11"/>
        <color theme="1"/>
        <rFont val="Tahoma"/>
        <family val="2"/>
      </rPr>
      <t xml:space="preserve">
</t>
    </r>
    <r>
      <rPr>
        <b/>
        <sz val="11"/>
        <color theme="1"/>
        <rFont val="Tahoma"/>
        <family val="2"/>
      </rPr>
      <t>Most compact vehicle in Class</t>
    </r>
  </si>
  <si>
    <t>TACTICAL Water Tender 2000 - Technical info</t>
  </si>
  <si>
    <t>PRICES TACTICAL Tender 2000</t>
  </si>
  <si>
    <r>
      <t xml:space="preserve">TACTICAL Tender </t>
    </r>
    <r>
      <rPr>
        <sz val="12"/>
        <color rgb="FFFF0000"/>
        <rFont val="Sui Generis Rg"/>
        <family val="2"/>
      </rPr>
      <t>3000</t>
    </r>
  </si>
  <si>
    <t>TACTICAL Water Tender 3000 - Technical info</t>
  </si>
  <si>
    <t>PRICES TACTICAL Tender 3000</t>
  </si>
  <si>
    <t>All prices ExWorks Creswell, Oregon factory.</t>
  </si>
  <si>
    <r>
      <t>Validity until December</t>
    </r>
    <r>
      <rPr>
        <b/>
        <u/>
        <sz val="16"/>
        <color rgb="FFFF0000"/>
        <rFont val="Tahoma"/>
        <family val="2"/>
      </rPr>
      <t xml:space="preserve"> 31st</t>
    </r>
    <r>
      <rPr>
        <b/>
        <sz val="16"/>
        <color rgb="FFFF0000"/>
        <rFont val="Tahoma"/>
        <family val="2"/>
      </rPr>
      <t xml:space="preserve"> 2026, unless otherwise advised. </t>
    </r>
  </si>
  <si>
    <t>Prices may change due to increases in materials, components, shipping, or tariffs. Any applicable surcharge will be shown at time of order.</t>
  </si>
  <si>
    <t>Final vehicle weight will vary based on equipment and payload selected by the customer. 
ITURRI America will provide the maximum allowable weight ratings, which must be respected to ensure safe and proper vehicle performance.</t>
  </si>
  <si>
    <t>Any modification, or customer-requested change that results in non-compliance with applicable regulations shall be the sole responsibility of the customer.</t>
  </si>
  <si>
    <r>
      <t xml:space="preserve">WILDLAND URBAN INTERFASE </t>
    </r>
    <r>
      <rPr>
        <sz val="26"/>
        <color rgb="FFFF0000"/>
        <rFont val="Sui Generis Rg"/>
        <family val="2"/>
      </rPr>
      <t>PUMPER</t>
    </r>
  </si>
  <si>
    <t>PRICE CALCULATOR
2026 - Q4</t>
  </si>
  <si>
    <t>Input number 
of units</t>
  </si>
  <si>
    <t>Listed PRICE</t>
  </si>
  <si>
    <t>DEALER Discount (%)</t>
  </si>
  <si>
    <t xml:space="preserve"> PRICE to DEALER</t>
  </si>
  <si>
    <t>Nº units</t>
  </si>
  <si>
    <t>Base Price</t>
  </si>
  <si>
    <r>
      <rPr>
        <b/>
        <sz val="12"/>
        <rFont val="Tahoma"/>
        <family val="2"/>
      </rPr>
      <t xml:space="preserve">Dual Wildland and Structural capabilities
</t>
    </r>
    <r>
      <rPr>
        <sz val="12"/>
        <rFont val="Tahoma"/>
        <family val="2"/>
      </rPr>
      <t xml:space="preserve">2027 INTL HV 507 4x2 chassis / GVWR 35000 lb
</t>
    </r>
    <r>
      <rPr>
        <b/>
        <sz val="12"/>
        <rFont val="Tahoma"/>
        <family val="2"/>
      </rPr>
      <t>1000 gallons water</t>
    </r>
    <r>
      <rPr>
        <sz val="12"/>
        <rFont val="Tahoma"/>
        <family val="2"/>
      </rPr>
      <t xml:space="preserve"> + 25 gallons foam  
</t>
    </r>
    <r>
      <rPr>
        <b/>
        <sz val="12"/>
        <rFont val="Tahoma"/>
        <family val="2"/>
      </rPr>
      <t>1500 gpm PTO 2 stage pump</t>
    </r>
    <r>
      <rPr>
        <sz val="12"/>
        <rFont val="Tahoma"/>
        <family val="2"/>
      </rPr>
      <t xml:space="preserve"> / Trident ATP foam system 
Pump &amp; Roll capabilities. 
FRC multiplex sytem + Whelen Cemcom Core for Whelen Lighting package. 
1 Officer Bostrom SCBA Seat or NFPA NON - SCBA Air Seat / 3 Bostrom SCBA Crew Seat - Rear or 3 NFPA NON - SCBA Air ride Seats. 
Extended front bumper
Roof access ladder included.
</t>
    </r>
    <r>
      <rPr>
        <b/>
        <sz val="12"/>
        <rFont val="Tahoma"/>
        <family val="2"/>
      </rPr>
      <t xml:space="preserve">Most compact vehicle in Class. </t>
    </r>
  </si>
  <si>
    <t>OPTIONS</t>
  </si>
  <si>
    <r>
      <t>Item</t>
    </r>
    <r>
      <rPr>
        <b/>
        <i/>
        <sz val="11"/>
        <color rgb="FFFFFFFF"/>
        <rFont val="Tahoma"/>
        <family val="2"/>
      </rPr>
      <t>#</t>
    </r>
  </si>
  <si>
    <t>20% discount is already included in ALL options</t>
  </si>
  <si>
    <t>Options PRICE</t>
  </si>
  <si>
    <t>100-0103</t>
  </si>
  <si>
    <t xml:space="preserve">CHASSIS CHANGE TO 4x4 - 380 HP (SAME INTL HV507 CHASSIS) </t>
  </si>
  <si>
    <t>100-0104</t>
  </si>
  <si>
    <t>NO EXTRA COST</t>
  </si>
  <si>
    <t>100-0105</t>
  </si>
  <si>
    <t xml:space="preserve">CHANGE TO 400 HP ENGINE </t>
  </si>
  <si>
    <t>100-0106</t>
  </si>
  <si>
    <t xml:space="preserve">CHANGE TO 450 HP ENGINE </t>
  </si>
  <si>
    <t>120-0102</t>
  </si>
  <si>
    <t>130-0101</t>
  </si>
  <si>
    <t xml:space="preserve">1 OFFICER SCBA BOSTROM SEAT (INCLUDED IN BASE,  SELECT TO COMFIRM) </t>
  </si>
  <si>
    <t>130-0102</t>
  </si>
  <si>
    <t xml:space="preserve">2 SCBA BOSTROM SEATS + CENTRAL SPACE WITH NO STORAGE COMPARTMENT </t>
  </si>
  <si>
    <t>130-0103</t>
  </si>
  <si>
    <t xml:space="preserve">3 SCBA BOSTROM SEATS (INCLUDED IN BASE,  SELECT TO COMFIRM) </t>
  </si>
  <si>
    <t>130-0104</t>
  </si>
  <si>
    <t>140-0101</t>
  </si>
  <si>
    <t>CUSTOM FRONT BUMPER BACK LIT NAME PLATE</t>
  </si>
  <si>
    <t>160-0105</t>
  </si>
  <si>
    <t>2ND STAGE PUMP REMOVAL PACKAGE (Removing this package will impact pump-and-roll performance.)</t>
  </si>
  <si>
    <t>160-0106</t>
  </si>
  <si>
    <t>AKRON FORESTRY 3462</t>
  </si>
  <si>
    <t>160-0107</t>
  </si>
  <si>
    <t>ELKHART BRASS BRUSHHAWK 8495</t>
  </si>
  <si>
    <t xml:space="preserve">NON US STANDARD THREADS </t>
  </si>
  <si>
    <t>TBC</t>
  </si>
  <si>
    <t>160-0108</t>
  </si>
  <si>
    <t xml:space="preserve">DARLEY or HALE FOAM REFILL SYSTEM PUMP </t>
  </si>
  <si>
    <t>160-0109</t>
  </si>
  <si>
    <t xml:space="preserve">DUMP VALVE SWIVEL AND CHUTE  </t>
  </si>
  <si>
    <t>160-0111</t>
  </si>
  <si>
    <t xml:space="preserve">GROUND SWEEPS TIRE PROTECTION ONLY </t>
  </si>
  <si>
    <t>160-0112</t>
  </si>
  <si>
    <t>GROUND SWEEPS ATTACK ONLY (2 NOZZLE UNDERNEATH FRONT BUMPER)</t>
  </si>
  <si>
    <t>160-0113</t>
  </si>
  <si>
    <t>170-0101</t>
  </si>
  <si>
    <t>170-0102</t>
  </si>
  <si>
    <t>LADDER MANUAL DEPLOYMENT SYSTEM</t>
  </si>
  <si>
    <t>170-0103</t>
  </si>
  <si>
    <t>180-0101</t>
  </si>
  <si>
    <t>CHANGE ROLL UP DOORS FROM HANSEN TO ROM - FINISH: BRUSHED</t>
  </si>
  <si>
    <t>180-0102</t>
  </si>
  <si>
    <t xml:space="preserve">ROLL UP DOOR COLOR CHANGE AVAILABLE </t>
  </si>
  <si>
    <t>180-0103</t>
  </si>
  <si>
    <t>180-0104</t>
  </si>
  <si>
    <t>EXTRA SPEEDLAYS TRAY - SET OF 2</t>
  </si>
  <si>
    <t>180-0105</t>
  </si>
  <si>
    <t xml:space="preserve">COMPARTMENT PAC STANDARD TOOL BOARD </t>
  </si>
  <si>
    <t>180-0106</t>
  </si>
  <si>
    <t xml:space="preserve">COMPARTMENT PAC STANDARD SHELVES </t>
  </si>
  <si>
    <t>180-0107</t>
  </si>
  <si>
    <t xml:space="preserve">COMPARTMENT STANDARD SWINGOUT BOARD. </t>
  </si>
  <si>
    <t>220-0101</t>
  </si>
  <si>
    <t xml:space="preserve">SafeLink® S-Vision™ lCDs DISPLAY - 7" </t>
  </si>
  <si>
    <t>220-0102</t>
  </si>
  <si>
    <t xml:space="preserve">FLEXIBLE CONSOLE MAP LIGHT </t>
  </si>
  <si>
    <t>240-0101</t>
  </si>
  <si>
    <t xml:space="preserve">Traffic advisor: WeCanX® 2250 Super-LED® Build-A-Bar™ Series: MODEL: WX2240. 42" LONG </t>
  </si>
  <si>
    <t>240-0102</t>
  </si>
  <si>
    <t>OPTICOM - Opticom® Infrared System</t>
  </si>
  <si>
    <t>240-0103</t>
  </si>
  <si>
    <t>FEDERAL SIGNAL Q2B ELECTRO-MECHANICAL SIREN</t>
  </si>
  <si>
    <t>240-0104</t>
  </si>
  <si>
    <t xml:space="preserve">BROW LIGHT 81" </t>
  </si>
  <si>
    <t>240-0105</t>
  </si>
  <si>
    <t>LIGHTING PROTECTION GUARD KIT</t>
  </si>
  <si>
    <t>270-0101</t>
  </si>
  <si>
    <t>FORCED AIR DIESEL HEATER FOR PUMP ENCLOSURE - 13.000 BTU</t>
  </si>
  <si>
    <t>270-0102</t>
  </si>
  <si>
    <t>MAXVISION WATER TANK LEVEL DISPLAY WLA280-A00 ON BOTH SIDES</t>
  </si>
  <si>
    <t>270-0103</t>
  </si>
  <si>
    <t>INVERTER KUSSMAUL 817-1000Watts. Power to console / Aditional locations available</t>
  </si>
  <si>
    <t>300-0102</t>
  </si>
  <si>
    <t xml:space="preserve">UL PUMP TEST </t>
  </si>
  <si>
    <t>TOTAL OPTIONS</t>
  </si>
  <si>
    <t>TOTAL PRICE</t>
  </si>
  <si>
    <r>
      <rPr>
        <sz val="28"/>
        <color theme="0"/>
        <rFont val="Sui Generis Rg"/>
        <family val="2"/>
      </rPr>
      <t>TACTICAL TENDER</t>
    </r>
    <r>
      <rPr>
        <sz val="28"/>
        <color rgb="FFFF0000"/>
        <rFont val="Sui Generis Rg"/>
        <family val="2"/>
      </rPr>
      <t xml:space="preserve"> 2000</t>
    </r>
  </si>
  <si>
    <r>
      <t xml:space="preserve">TACTICAL Tender </t>
    </r>
    <r>
      <rPr>
        <sz val="14"/>
        <color rgb="FFFF0000"/>
        <rFont val="Sui Generis Rg"/>
        <family val="2"/>
      </rPr>
      <t>2000</t>
    </r>
  </si>
  <si>
    <r>
      <t xml:space="preserve">Tactical </t>
    </r>
    <r>
      <rPr>
        <b/>
        <sz val="11"/>
        <color theme="1"/>
        <rFont val="Tahoma"/>
        <family val="2"/>
      </rPr>
      <t xml:space="preserve">Tender/Tanker 2000 gallons water  </t>
    </r>
    <r>
      <rPr>
        <sz val="11"/>
        <color theme="1"/>
        <rFont val="Tahoma"/>
        <family val="2"/>
      </rPr>
      <t xml:space="preserve">
FREIGHTLINER 108SD 2027 4x2 360HP / GVWR 41000 lb
</t>
    </r>
    <r>
      <rPr>
        <b/>
        <sz val="11"/>
        <color theme="1"/>
        <rFont val="Tahoma"/>
        <family val="2"/>
      </rPr>
      <t>1000 gpm</t>
    </r>
    <r>
      <rPr>
        <sz val="11"/>
        <color theme="1"/>
        <rFont val="Tahoma"/>
        <family val="2"/>
      </rPr>
      <t xml:space="preserve"> HALE MBP SIDEKICK pump 
4 x 2 1/2" Discharges required
FRC multiplex sytem + Whelen Cemcom Core for Whelen Lighting package. 
Overall Length:  w/std bumper: 23ft4in.
</t>
    </r>
    <r>
      <rPr>
        <b/>
        <sz val="11"/>
        <color theme="1"/>
        <rFont val="Tahoma"/>
        <family val="2"/>
      </rPr>
      <t xml:space="preserve">Most compact vehicle in Class. </t>
    </r>
  </si>
  <si>
    <t xml:space="preserve">CHANGE TO INTERNATIONAL CHASSIS HV507/HV607 - SINGLE CAB </t>
  </si>
  <si>
    <t>TBD</t>
  </si>
  <si>
    <t>100-0107</t>
  </si>
  <si>
    <t xml:space="preserve">FL 4X4 EZ TRAC + EXTENDED WARRANTY </t>
  </si>
  <si>
    <t>100-0108</t>
  </si>
  <si>
    <t xml:space="preserve">FL 108SD CHANGE TO 4x4 </t>
  </si>
  <si>
    <t>100-0109</t>
  </si>
  <si>
    <t>CREW CAB OPTION</t>
  </si>
  <si>
    <t>120-0101</t>
  </si>
  <si>
    <t>FOAM TANK (20 gallons) + Class A AROUND THE PUMP FOAM PROPORTIONER</t>
  </si>
  <si>
    <t xml:space="preserve">1 OFFICER SCBA BOSTROM SEAT </t>
  </si>
  <si>
    <t xml:space="preserve">EXTENDED FRONT BUMPER +20" (Overall Length: 25ft8in) </t>
  </si>
  <si>
    <t>160-0101</t>
  </si>
  <si>
    <t>160-0102</t>
  </si>
  <si>
    <t>CHANGE PUMP TO HALE MBP 750 GPM - 3 DISCHARGES REQUIRED</t>
  </si>
  <si>
    <t>160-0103</t>
  </si>
  <si>
    <t>CHANGE PUMP TO HALE APS 500 GPM - 2 DISCHARGES REQUIRED</t>
  </si>
  <si>
    <t>160-0104</t>
  </si>
  <si>
    <t xml:space="preserve">CHANGE PUMP TO HALE DSD 1250 GPM - 5 DISCHARGUES REQUIRED </t>
  </si>
  <si>
    <t>160-0110</t>
  </si>
  <si>
    <t xml:space="preserve">EXTRA 2 1/2" DIRECT TANK FILL VALVE </t>
  </si>
  <si>
    <t>GROUND SWEEPS TIRE PROTECTION</t>
  </si>
  <si>
    <t>160-0114</t>
  </si>
  <si>
    <t xml:space="preserve">HOSE REEL 1"x100ft  - HANNAY REEL </t>
  </si>
  <si>
    <t>170-0104</t>
  </si>
  <si>
    <t xml:space="preserve">ALUMINUM HOSE BED DIVIDER </t>
  </si>
  <si>
    <t>190-0101</t>
  </si>
  <si>
    <t xml:space="preserve">FOLDATANK 2000gal </t>
  </si>
  <si>
    <t>190-0103</t>
  </si>
  <si>
    <t>10ft HARD SUCTION HOSE</t>
  </si>
  <si>
    <t xml:space="preserve">SafeLink® S-Vision™ lCDs SCREEN - 7" </t>
  </si>
  <si>
    <t>MAXVISION WATER TANK LEVEL DISPLAY WLA280-A00 ON BOTH SIDES + REAR</t>
  </si>
  <si>
    <t>UL PUMP TEST</t>
  </si>
  <si>
    <t xml:space="preserve">Validity until December 31st 2026, unless otherwise advised. </t>
  </si>
  <si>
    <t xml:space="preserve">This validity is subject to change at any time due to force majeure, unforeseen circumstances, 
or any increases in component, logistic, or tariff costs, including but not limited to surcharges </t>
  </si>
  <si>
    <r>
      <rPr>
        <sz val="28"/>
        <color theme="0"/>
        <rFont val="Sui Generis Rg"/>
        <family val="2"/>
      </rPr>
      <t>TACTICAL Tender</t>
    </r>
    <r>
      <rPr>
        <sz val="28"/>
        <color rgb="FFFF0000"/>
        <rFont val="Sui Generis Rg"/>
        <family val="2"/>
      </rPr>
      <t xml:space="preserve"> 3000</t>
    </r>
  </si>
  <si>
    <t xml:space="preserve">CHANGE TO INTERNATIONAL CHASSIS </t>
  </si>
  <si>
    <t>190-0102</t>
  </si>
  <si>
    <t>190-0104</t>
  </si>
  <si>
    <t xml:space="preserve">HYDRAULIC PORTABLE TANK SYSTEM (PTS) + HARD SLEEVE KIT FOR 2 X 10' HARD SLEEVES - ZIAMATIC CORP </t>
  </si>
  <si>
    <t xml:space="preserve">SafeLink® S-Vision™ lCDs  DISPLAY  - 7" </t>
  </si>
  <si>
    <t>This validity is subject to change at any time due to force majeure, unforeseen circumstances, 
or any increases in component, logistic, or tariff costs, including but not limited to surcharges</t>
  </si>
  <si>
    <t>160-0101-02</t>
  </si>
  <si>
    <t>2.5" FRONT BUMPER DISCHARGE - IF FRONT MONITOR IS SELECTED</t>
  </si>
  <si>
    <t>100-0101</t>
  </si>
  <si>
    <t xml:space="preserve">EXTENDED FRONT BUMPER +20" </t>
  </si>
  <si>
    <r>
      <t xml:space="preserve">Tactical </t>
    </r>
    <r>
      <rPr>
        <b/>
        <sz val="11"/>
        <color theme="1"/>
        <rFont val="Tahoma"/>
        <family val="2"/>
      </rPr>
      <t xml:space="preserve">Tender/Tanker 3000 gallons water  </t>
    </r>
    <r>
      <rPr>
        <sz val="11"/>
        <color theme="1"/>
        <rFont val="Tahoma"/>
        <family val="2"/>
      </rPr>
      <t xml:space="preserve">
FREIGHTLINER 114SD 2027 6x4 400HP / </t>
    </r>
    <r>
      <rPr>
        <sz val="11"/>
        <rFont val="Tahoma"/>
        <family val="2"/>
      </rPr>
      <t>GVWR 59000 lb</t>
    </r>
    <r>
      <rPr>
        <sz val="11"/>
        <color theme="1"/>
        <rFont val="Tahoma"/>
        <family val="2"/>
      </rPr>
      <t xml:space="preserve">
</t>
    </r>
    <r>
      <rPr>
        <b/>
        <sz val="11"/>
        <color theme="1"/>
        <rFont val="Tahoma"/>
        <family val="2"/>
      </rPr>
      <t>1000 gpm</t>
    </r>
    <r>
      <rPr>
        <sz val="11"/>
        <color theme="1"/>
        <rFont val="Tahoma"/>
        <family val="2"/>
      </rPr>
      <t xml:space="preserve"> HALE MBP SIDEKICK pump  
4 x 2 1/2" Discharges required
FRC multiplex sytem + Whelen Cemcom Core for Whelen Lighting package. </t>
    </r>
  </si>
  <si>
    <t>2.5" FRONT BUMPER DISCHARGE - IF NO FRONT MONITOR IS SELECTED</t>
  </si>
  <si>
    <t xml:space="preserve">GROUND SWEEPS FULL PACKAGE (160-0111 + 160-0112 OPTIONS ) </t>
  </si>
  <si>
    <t>160-0115</t>
  </si>
  <si>
    <t xml:space="preserve">NON - SCBA AIR RIDE SEAT PACKAGE (INCLUDED IN BASE, SELECT TO CONFIRM) </t>
  </si>
  <si>
    <t xml:space="preserve">HARD HOSE BED COVER - ALUMINUM TREAD PLATE (Vinyl Cover included as standard) </t>
  </si>
  <si>
    <t>ALCO-LITE LADDER SET (PEL3-24 , FL-10, PRL-12)</t>
  </si>
  <si>
    <t xml:space="preserve">SPEEDLAYS L1/R1 200FT 1.5" HOSE EA (1 TRAY PER SIDE INCLUDED) </t>
  </si>
  <si>
    <t>CHANGE TO FREIGTHLINER CHASSIS 108SD 360HP</t>
  </si>
  <si>
    <t>REDUCTION OF WATER TANK TO ADD A FRONT TRANSVERSE COMPARTMENT (600+ GAL WATER)</t>
  </si>
  <si>
    <r>
      <t xml:space="preserve">Tactical </t>
    </r>
    <r>
      <rPr>
        <b/>
        <sz val="11"/>
        <color theme="1"/>
        <rFont val="Tahoma"/>
        <family val="2"/>
      </rPr>
      <t>Tender/Tanker 3000 gallons water</t>
    </r>
    <r>
      <rPr>
        <sz val="11"/>
        <color theme="1"/>
        <rFont val="Tahoma"/>
        <family val="2"/>
      </rPr>
      <t xml:space="preserve">
FREIGHTLINER 114SD 2027 6x4 400HP / GVWR</t>
    </r>
    <r>
      <rPr>
        <sz val="11"/>
        <color rgb="FFFF0000"/>
        <rFont val="Tahoma"/>
        <family val="2"/>
      </rPr>
      <t xml:space="preserve"> </t>
    </r>
    <r>
      <rPr>
        <sz val="11"/>
        <rFont val="Tahoma"/>
        <family val="2"/>
      </rPr>
      <t>59000 lb</t>
    </r>
    <r>
      <rPr>
        <sz val="11"/>
        <color theme="1"/>
        <rFont val="Tahoma"/>
        <family val="2"/>
      </rPr>
      <t xml:space="preserve">
</t>
    </r>
    <r>
      <rPr>
        <b/>
        <sz val="11"/>
        <color theme="1"/>
        <rFont val="Tahoma"/>
        <family val="2"/>
      </rPr>
      <t>From 750 to 1250 gpm</t>
    </r>
    <r>
      <rPr>
        <sz val="11"/>
        <color theme="1"/>
        <rFont val="Tahoma"/>
        <family val="2"/>
      </rPr>
      <t xml:space="preserve"> HALE MBP SIDEKICK pump
Available with different engine options
</t>
    </r>
    <r>
      <rPr>
        <b/>
        <sz val="11"/>
        <color rgb="FFFF0000"/>
        <rFont val="Tahoma"/>
        <family val="2"/>
      </rPr>
      <t>International option available</t>
    </r>
    <r>
      <rPr>
        <sz val="11"/>
        <color theme="1"/>
        <rFont val="Tahoma"/>
        <family val="2"/>
      </rPr>
      <t xml:space="preserve">
</t>
    </r>
    <r>
      <rPr>
        <b/>
        <sz val="11"/>
        <color theme="1"/>
        <rFont val="Tahoma"/>
        <family val="2"/>
      </rPr>
      <t>Most compact vehicle in Class</t>
    </r>
  </si>
  <si>
    <t>FOLDATANK 3000 GAL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</si>
</sst>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409]* #,##0_ ;_-[$$-409]* \-#,##0\ ;_-[$$-409]* &quot;-&quot;_ ;_-@_ "/>
    <numFmt numFmtId="165" formatCode="_-[$$-409]* #,##0_ ;_-[$$-409]* \-#,##0\ ;_-[$$-409]* &quot;-&quot;??_ ;_-@_ "/>
    <numFmt numFmtId="166" formatCode="_-* #,##0\ _€_-;\-* #,##0\ _€_-;_-* &quot;-&quot;??\ _€_-;_-@_-"/>
  </numFmts>
  <fonts count="51" x14ac:knownFonts="1">
    <font>
      <sz val="14"/>
      <color theme="1"/>
      <name val="Calibri"/>
      <family val="2"/>
      <scheme val="minor"/>
    </font>
    <font>
      <sz val="10"/>
      <color theme="1"/>
      <name val="Tahoma"/>
      <family val="2"/>
    </font>
    <font>
      <sz val="10"/>
      <color theme="1"/>
      <name val="Tahoma"/>
      <family val="2"/>
    </font>
    <font>
      <sz val="14"/>
      <color theme="1"/>
      <name val="Calibri"/>
      <family val="2"/>
      <scheme val="minor"/>
    </font>
    <font>
      <sz val="11"/>
      <color theme="1"/>
      <name val="Tahoma"/>
      <family val="2"/>
    </font>
    <font>
      <sz val="12"/>
      <name val="Tahoma"/>
      <family val="2"/>
    </font>
    <font>
      <b/>
      <sz val="11"/>
      <color theme="1"/>
      <name val="Tahoma"/>
      <family val="2"/>
    </font>
    <font>
      <b/>
      <sz val="11"/>
      <name val="Tahoma"/>
      <family val="2"/>
    </font>
    <font>
      <b/>
      <sz val="16"/>
      <color rgb="FFFF0000"/>
      <name val="Tahoma"/>
      <family val="2"/>
    </font>
    <font>
      <b/>
      <u/>
      <sz val="16"/>
      <color rgb="FFFF0000"/>
      <name val="Tahoma"/>
      <family val="2"/>
    </font>
    <font>
      <b/>
      <sz val="11"/>
      <color theme="1" tint="0.499984740745262"/>
      <name val="Tahoma"/>
      <family val="2"/>
    </font>
    <font>
      <b/>
      <sz val="14"/>
      <name val="Tahoma"/>
      <family val="2"/>
    </font>
    <font>
      <b/>
      <sz val="10"/>
      <color rgb="FFFF0000"/>
      <name val="Tahoma"/>
      <family val="2"/>
    </font>
    <font>
      <sz val="11"/>
      <color rgb="FFFF0000"/>
      <name val="Tahoma"/>
      <family val="2"/>
    </font>
    <font>
      <sz val="11"/>
      <name val="Tahoma"/>
      <family val="2"/>
    </font>
    <font>
      <b/>
      <sz val="11"/>
      <color rgb="FFFFFFFF"/>
      <name val="Tahoma"/>
      <family val="2"/>
    </font>
    <font>
      <b/>
      <i/>
      <sz val="11"/>
      <color rgb="FFFFFFFF"/>
      <name val="Tahoma"/>
      <family val="2"/>
    </font>
    <font>
      <b/>
      <sz val="12"/>
      <name val="Tahoma"/>
      <family val="2"/>
    </font>
    <font>
      <sz val="11"/>
      <color rgb="FFFFFFFF"/>
      <name val="Sui Generis Rg"/>
      <family val="2"/>
    </font>
    <font>
      <sz val="14"/>
      <color rgb="FFFF0000"/>
      <name val="Sui Generis Rg"/>
      <family val="2"/>
    </font>
    <font>
      <b/>
      <sz val="11"/>
      <color rgb="FFFF0000"/>
      <name val="Tahoma"/>
      <family val="2"/>
    </font>
    <font>
      <b/>
      <sz val="11"/>
      <color theme="0"/>
      <name val="Tahoma"/>
      <family val="2"/>
    </font>
    <font>
      <sz val="11"/>
      <color theme="1"/>
      <name val="Sui Generis Rg"/>
      <family val="2"/>
    </font>
    <font>
      <b/>
      <sz val="14"/>
      <color theme="0"/>
      <name val="Tahoma"/>
      <family val="2"/>
    </font>
    <font>
      <sz val="28"/>
      <color theme="1"/>
      <name val="Sui Generis Rg"/>
      <family val="2"/>
    </font>
    <font>
      <sz val="28"/>
      <color theme="0"/>
      <name val="Sui Generis Rg"/>
      <family val="2"/>
    </font>
    <font>
      <sz val="28"/>
      <color rgb="FFFF0000"/>
      <name val="Sui Generis Rg"/>
      <family val="2"/>
    </font>
    <font>
      <sz val="14"/>
      <color rgb="FFFFFFFF"/>
      <name val="Sui Generis Rg"/>
      <family val="2"/>
    </font>
    <font>
      <sz val="8"/>
      <name val="Calibri"/>
      <family val="2"/>
      <scheme val="minor"/>
    </font>
    <font>
      <u/>
      <sz val="14"/>
      <color theme="10"/>
      <name val="Calibri"/>
      <family val="2"/>
      <scheme val="minor"/>
    </font>
    <font>
      <sz val="16"/>
      <color theme="1"/>
      <name val="Tahoma"/>
      <family val="2"/>
    </font>
    <font>
      <sz val="12"/>
      <color theme="1"/>
      <name val="Tahoma"/>
      <family val="2"/>
    </font>
    <font>
      <sz val="28"/>
      <color theme="1"/>
      <name val="Tahoma"/>
      <family val="2"/>
    </font>
    <font>
      <u/>
      <sz val="12"/>
      <color theme="10"/>
      <name val="Calibri"/>
      <family val="2"/>
      <scheme val="minor"/>
    </font>
    <font>
      <b/>
      <sz val="14"/>
      <color rgb="FFFFFFFF"/>
      <name val="Tahoma"/>
      <family val="2"/>
    </font>
    <font>
      <b/>
      <sz val="10"/>
      <name val="Tahoma"/>
      <family val="2"/>
    </font>
    <font>
      <sz val="12"/>
      <color rgb="FFFFFFFF"/>
      <name val="Sui Generis Rg"/>
      <family val="2"/>
    </font>
    <font>
      <sz val="12"/>
      <color rgb="FFFF0000"/>
      <name val="Sui Generis Rg"/>
      <family val="2"/>
    </font>
    <font>
      <sz val="10"/>
      <color rgb="FFFFFFFF"/>
      <name val="Sui Generis Rg"/>
      <family val="2"/>
    </font>
    <font>
      <u/>
      <sz val="11"/>
      <color rgb="FF0070C0"/>
      <name val="Calibri"/>
      <family val="2"/>
      <scheme val="minor"/>
    </font>
    <font>
      <sz val="16"/>
      <color rgb="FFFFFFFF"/>
      <name val="Sui Generis Rg"/>
      <family val="2"/>
    </font>
    <font>
      <u/>
      <sz val="11"/>
      <color theme="4"/>
      <name val="Calibri"/>
      <family val="2"/>
      <scheme val="minor"/>
    </font>
    <font>
      <sz val="11"/>
      <color rgb="FF0070C0"/>
      <name val="Tahoma"/>
      <family val="2"/>
    </font>
    <font>
      <sz val="12"/>
      <color theme="0"/>
      <name val="Sui Generis Rg"/>
      <family val="2"/>
    </font>
    <font>
      <u/>
      <sz val="12"/>
      <color theme="4"/>
      <name val="Calibri"/>
      <family val="2"/>
      <scheme val="minor"/>
    </font>
    <font>
      <sz val="10"/>
      <color theme="1"/>
      <name val="Calibri"/>
      <family val="2"/>
      <scheme val="minor"/>
    </font>
    <font>
      <b/>
      <sz val="11"/>
      <color rgb="FFFF0000"/>
      <name val="Calibri"/>
      <family val="2"/>
      <scheme val="minor"/>
    </font>
    <font>
      <sz val="26"/>
      <color theme="0"/>
      <name val="Sui Generis Rg"/>
      <family val="2"/>
    </font>
    <font>
      <sz val="26"/>
      <color rgb="FFFF0000"/>
      <name val="Sui Generis Rg"/>
      <family val="2"/>
    </font>
    <font>
      <sz val="26"/>
      <color theme="1"/>
      <name val="Sui Generis Rg"/>
      <family val="2"/>
    </font>
    <font>
      <b/>
      <u/>
      <sz val="11"/>
      <color rgb="FFFF0000"/>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1"/>
        <bgColor indexed="64"/>
      </patternFill>
    </fill>
    <fill>
      <patternFill patternType="solid">
        <fgColor theme="3" tint="0.79998168889431442"/>
        <bgColor indexed="64"/>
      </patternFill>
    </fill>
    <fill>
      <patternFill patternType="solid">
        <fgColor rgb="FF000000"/>
        <bgColor indexed="64"/>
      </patternFill>
    </fill>
    <fill>
      <patternFill patternType="solid">
        <fgColor rgb="FFFF0000"/>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rgb="FFA9A9A9"/>
      </left>
      <right style="thin">
        <color rgb="FFA9A9A9"/>
      </right>
      <top style="thin">
        <color rgb="FFA9A9A9"/>
      </top>
      <bottom/>
      <diagonal/>
    </border>
    <border>
      <left/>
      <right style="thin">
        <color rgb="FFA9A9A9"/>
      </right>
      <top style="thin">
        <color rgb="FFA9A9A9"/>
      </top>
      <bottom style="thin">
        <color indexed="64"/>
      </bottom>
      <diagonal/>
    </border>
    <border>
      <left/>
      <right/>
      <top style="thin">
        <color rgb="FFA9A9A9"/>
      </top>
      <bottom style="thin">
        <color indexed="64"/>
      </bottom>
      <diagonal/>
    </border>
    <border>
      <left style="thin">
        <color rgb="FFA9A9A9"/>
      </left>
      <right/>
      <top style="thin">
        <color rgb="FFA9A9A9"/>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rgb="FFFFFFFF"/>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s>
  <cellStyleXfs count="3">
    <xf numFmtId="0" fontId="0" fillId="0" borderId="0"/>
    <xf numFmtId="9" fontId="3" fillId="0" borderId="0" applyFont="0" applyFill="0" applyBorder="0" applyAlignment="0" applyProtection="0"/>
    <xf numFmtId="0" fontId="29" fillId="0" borderId="0" applyNumberFormat="0" applyFill="0" applyBorder="0" applyAlignment="0" applyProtection="0"/>
  </cellStyleXfs>
  <cellXfs count="111">
    <xf numFmtId="0" fontId="0" fillId="0" borderId="0" xfId="0"/>
    <xf numFmtId="0" fontId="4" fillId="0" borderId="0" xfId="0" applyFont="1"/>
    <xf numFmtId="164" fontId="4" fillId="0" borderId="0" xfId="0" applyNumberFormat="1" applyFont="1"/>
    <xf numFmtId="164" fontId="4" fillId="0" borderId="0" xfId="0" applyNumberFormat="1" applyFont="1" applyAlignment="1">
      <alignment horizontal="center" vertical="center"/>
    </xf>
    <xf numFmtId="9" fontId="4" fillId="0" borderId="0" xfId="0" applyNumberFormat="1" applyFont="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left" vertical="top" wrapText="1"/>
    </xf>
    <xf numFmtId="0" fontId="2" fillId="0" borderId="0" xfId="0" applyFont="1"/>
    <xf numFmtId="165" fontId="4" fillId="0" borderId="0" xfId="0" applyNumberFormat="1" applyFont="1"/>
    <xf numFmtId="165" fontId="6" fillId="0" borderId="1" xfId="0" applyNumberFormat="1" applyFont="1" applyBorder="1" applyAlignment="1">
      <alignment horizontal="center" vertical="center"/>
    </xf>
    <xf numFmtId="166" fontId="6" fillId="0" borderId="0" xfId="0" applyNumberFormat="1" applyFont="1" applyAlignment="1">
      <alignment horizontal="right" vertical="center"/>
    </xf>
    <xf numFmtId="166" fontId="4" fillId="0" borderId="0" xfId="0" applyNumberFormat="1" applyFont="1" applyAlignment="1">
      <alignment horizontal="center" vertical="center"/>
    </xf>
    <xf numFmtId="0" fontId="7" fillId="0" borderId="0" xfId="0" applyFont="1" applyAlignment="1">
      <alignment horizontal="center" vertical="center" wrapText="1"/>
    </xf>
    <xf numFmtId="165" fontId="4" fillId="0" borderId="0" xfId="0" applyNumberFormat="1" applyFont="1" applyAlignment="1">
      <alignment horizontal="center" vertical="center"/>
    </xf>
    <xf numFmtId="0" fontId="10" fillId="0" borderId="0" xfId="0" applyFont="1" applyAlignment="1">
      <alignment horizontal="center" wrapText="1"/>
    </xf>
    <xf numFmtId="0" fontId="13" fillId="0" borderId="0" xfId="0" applyFont="1"/>
    <xf numFmtId="165" fontId="4" fillId="0" borderId="2" xfId="0" applyNumberFormat="1" applyFont="1" applyBorder="1" applyAlignment="1">
      <alignment horizontal="center" vertical="center"/>
    </xf>
    <xf numFmtId="166" fontId="13" fillId="0" borderId="0" xfId="0" applyNumberFormat="1" applyFont="1" applyAlignment="1">
      <alignment horizontal="center" vertical="center"/>
    </xf>
    <xf numFmtId="0" fontId="14" fillId="0" borderId="2" xfId="0" applyFont="1" applyBorder="1" applyAlignment="1">
      <alignment horizontal="center" vertical="center" wrapText="1"/>
    </xf>
    <xf numFmtId="164" fontId="14" fillId="0" borderId="2" xfId="0" applyNumberFormat="1" applyFont="1" applyBorder="1" applyAlignment="1">
      <alignment horizontal="center" vertical="center"/>
    </xf>
    <xf numFmtId="165" fontId="14" fillId="0" borderId="2" xfId="0" applyNumberFormat="1" applyFont="1" applyBorder="1" applyAlignment="1">
      <alignment horizontal="center" vertical="center"/>
    </xf>
    <xf numFmtId="0" fontId="14" fillId="3" borderId="2" xfId="0" applyFont="1" applyFill="1" applyBorder="1" applyAlignment="1">
      <alignment horizontal="center" vertical="center" wrapText="1"/>
    </xf>
    <xf numFmtId="165" fontId="15" fillId="4" borderId="6" xfId="0" applyNumberFormat="1" applyFont="1" applyFill="1" applyBorder="1" applyAlignment="1">
      <alignment horizontal="center" vertical="center" wrapText="1"/>
    </xf>
    <xf numFmtId="166" fontId="15" fillId="4" borderId="6" xfId="0" applyNumberFormat="1" applyFont="1" applyFill="1" applyBorder="1" applyAlignment="1">
      <alignment horizontal="center" vertical="center" wrapText="1"/>
    </xf>
    <xf numFmtId="0" fontId="15" fillId="4" borderId="8" xfId="0" applyFont="1" applyFill="1" applyBorder="1" applyAlignment="1">
      <alignment horizontal="left" vertical="center" wrapText="1"/>
    </xf>
    <xf numFmtId="0" fontId="15" fillId="4" borderId="9" xfId="0" applyFont="1" applyFill="1" applyBorder="1" applyAlignment="1">
      <alignment horizontal="left" vertical="center" wrapText="1"/>
    </xf>
    <xf numFmtId="0" fontId="15" fillId="4" borderId="6" xfId="0" applyFont="1" applyFill="1" applyBorder="1" applyAlignment="1">
      <alignment horizontal="center" vertical="center" wrapText="1"/>
    </xf>
    <xf numFmtId="9" fontId="4" fillId="0" borderId="0" xfId="1" applyFont="1" applyAlignment="1">
      <alignment horizontal="center" vertical="center"/>
    </xf>
    <xf numFmtId="0" fontId="6" fillId="0" borderId="0" xfId="0" applyFont="1" applyAlignment="1">
      <alignment horizontal="left" vertical="top" wrapText="1"/>
    </xf>
    <xf numFmtId="9" fontId="4" fillId="0" borderId="0" xfId="1" applyFont="1"/>
    <xf numFmtId="164" fontId="6" fillId="0" borderId="10" xfId="0" applyNumberFormat="1" applyFont="1" applyBorder="1" applyAlignment="1">
      <alignment horizontal="center" vertical="center"/>
    </xf>
    <xf numFmtId="166" fontId="4" fillId="2" borderId="10" xfId="0" applyNumberFormat="1" applyFont="1" applyFill="1" applyBorder="1" applyAlignment="1">
      <alignment horizontal="center" vertical="center"/>
    </xf>
    <xf numFmtId="9" fontId="7" fillId="5" borderId="11" xfId="0" applyNumberFormat="1" applyFont="1" applyFill="1" applyBorder="1" applyAlignment="1">
      <alignment horizontal="center" vertical="center"/>
    </xf>
    <xf numFmtId="164" fontId="4" fillId="0" borderId="11" xfId="0" applyNumberFormat="1" applyFont="1" applyBorder="1" applyAlignment="1">
      <alignment horizontal="center" vertical="center"/>
    </xf>
    <xf numFmtId="0" fontId="18" fillId="3" borderId="12" xfId="0" applyFont="1" applyFill="1" applyBorder="1" applyAlignment="1">
      <alignment horizontal="center" vertical="center" wrapText="1"/>
    </xf>
    <xf numFmtId="164" fontId="15" fillId="7" borderId="6" xfId="0" applyNumberFormat="1" applyFont="1" applyFill="1" applyBorder="1" applyAlignment="1">
      <alignment horizontal="center" vertical="center" wrapText="1"/>
    </xf>
    <xf numFmtId="166" fontId="15" fillId="7" borderId="6" xfId="0" applyNumberFormat="1" applyFont="1" applyFill="1" applyBorder="1" applyAlignment="1">
      <alignment horizontal="center" vertical="center" wrapText="1"/>
    </xf>
    <xf numFmtId="9" fontId="15" fillId="7" borderId="6" xfId="0" applyNumberFormat="1" applyFont="1" applyFill="1" applyBorder="1" applyAlignment="1">
      <alignment horizontal="center" vertical="center" wrapText="1"/>
    </xf>
    <xf numFmtId="164" fontId="15" fillId="7" borderId="6" xfId="0" applyNumberFormat="1" applyFont="1" applyFill="1" applyBorder="1" applyAlignment="1">
      <alignment horizontal="center" vertical="center"/>
    </xf>
    <xf numFmtId="0" fontId="15" fillId="7" borderId="6" xfId="0" applyFont="1" applyFill="1" applyBorder="1" applyAlignment="1">
      <alignment horizontal="center" vertical="center" wrapText="1"/>
    </xf>
    <xf numFmtId="0" fontId="4" fillId="2" borderId="0" xfId="0" applyFont="1" applyFill="1" applyAlignment="1">
      <alignment horizontal="center" wrapText="1"/>
    </xf>
    <xf numFmtId="9" fontId="20" fillId="0" borderId="0" xfId="0" applyNumberFormat="1" applyFont="1" applyAlignment="1">
      <alignment horizontal="center" vertical="center"/>
    </xf>
    <xf numFmtId="164" fontId="21" fillId="0" borderId="0" xfId="0" applyNumberFormat="1" applyFont="1" applyAlignment="1">
      <alignment horizontal="center" vertical="center"/>
    </xf>
    <xf numFmtId="0" fontId="21" fillId="0" borderId="0" xfId="0" applyFont="1" applyAlignment="1">
      <alignment horizontal="center" vertical="center"/>
    </xf>
    <xf numFmtId="164" fontId="22" fillId="0" borderId="0" xfId="0" applyNumberFormat="1" applyFont="1" applyAlignment="1">
      <alignment horizontal="center" vertical="center"/>
    </xf>
    <xf numFmtId="0" fontId="22" fillId="0" borderId="0" xfId="0" applyFont="1" applyAlignment="1">
      <alignment horizontal="center" vertical="center"/>
    </xf>
    <xf numFmtId="0" fontId="14" fillId="0" borderId="0" xfId="0" applyFont="1" applyAlignment="1">
      <alignment horizontal="center" vertical="center" wrapText="1"/>
    </xf>
    <xf numFmtId="0" fontId="14" fillId="0" borderId="0" xfId="0" applyFont="1" applyAlignment="1">
      <alignment horizontal="left" vertical="center" wrapText="1"/>
    </xf>
    <xf numFmtId="164" fontId="13" fillId="0" borderId="0" xfId="0" applyNumberFormat="1" applyFont="1" applyAlignment="1">
      <alignment horizontal="center" vertical="center"/>
    </xf>
    <xf numFmtId="164" fontId="4" fillId="0" borderId="2" xfId="0" applyNumberFormat="1" applyFont="1" applyBorder="1" applyAlignment="1">
      <alignment horizontal="center" vertical="center"/>
    </xf>
    <xf numFmtId="166" fontId="14" fillId="2" borderId="2" xfId="0" applyNumberFormat="1" applyFont="1" applyFill="1" applyBorder="1" applyAlignment="1">
      <alignment horizontal="center" vertical="center"/>
    </xf>
    <xf numFmtId="0" fontId="27" fillId="6" borderId="14" xfId="0" applyFont="1" applyFill="1" applyBorder="1" applyAlignment="1">
      <alignment horizontal="center" vertical="center" wrapText="1"/>
    </xf>
    <xf numFmtId="0" fontId="0" fillId="0" borderId="14" xfId="0" applyBorder="1"/>
    <xf numFmtId="166" fontId="13" fillId="2" borderId="2" xfId="0" applyNumberFormat="1" applyFont="1" applyFill="1" applyBorder="1" applyAlignment="1">
      <alignment horizontal="center" vertical="center"/>
    </xf>
    <xf numFmtId="0" fontId="4" fillId="0" borderId="2" xfId="0" applyFont="1" applyBorder="1" applyAlignment="1">
      <alignment horizontal="center" vertical="center" wrapText="1"/>
    </xf>
    <xf numFmtId="166" fontId="4" fillId="2" borderId="2" xfId="0" applyNumberFormat="1" applyFont="1" applyFill="1" applyBorder="1" applyAlignment="1">
      <alignment horizontal="center" vertical="center"/>
    </xf>
    <xf numFmtId="0" fontId="4" fillId="3" borderId="2" xfId="0" applyFont="1" applyFill="1" applyBorder="1" applyAlignment="1">
      <alignment horizontal="center" vertical="center" wrapText="1"/>
    </xf>
    <xf numFmtId="164" fontId="14" fillId="3" borderId="2" xfId="0" applyNumberFormat="1" applyFont="1" applyFill="1" applyBorder="1" applyAlignment="1">
      <alignment horizontal="center" vertical="center"/>
    </xf>
    <xf numFmtId="166" fontId="14" fillId="0" borderId="0" xfId="0" applyNumberFormat="1" applyFont="1" applyAlignment="1">
      <alignment horizontal="center" vertical="center"/>
    </xf>
    <xf numFmtId="0" fontId="14" fillId="0" borderId="0" xfId="0" applyFont="1"/>
    <xf numFmtId="164" fontId="14" fillId="0" borderId="0" xfId="0" applyNumberFormat="1" applyFont="1" applyAlignment="1">
      <alignment horizontal="center" vertical="center"/>
    </xf>
    <xf numFmtId="0" fontId="30" fillId="0" borderId="0" xfId="0" applyFont="1"/>
    <xf numFmtId="0" fontId="31"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center" wrapText="1"/>
    </xf>
    <xf numFmtId="0" fontId="1" fillId="0" borderId="0" xfId="0" applyFont="1"/>
    <xf numFmtId="0" fontId="32" fillId="0" borderId="0" xfId="0" applyFont="1"/>
    <xf numFmtId="0" fontId="33" fillId="0" borderId="0" xfId="2" applyFont="1" applyAlignment="1">
      <alignment horizontal="left" vertical="center" wrapText="1"/>
    </xf>
    <xf numFmtId="0" fontId="34" fillId="7" borderId="6" xfId="0" applyFont="1" applyFill="1" applyBorder="1" applyAlignment="1">
      <alignment horizontal="center" vertical="center" wrapText="1"/>
    </xf>
    <xf numFmtId="0" fontId="35" fillId="2" borderId="6" xfId="0" applyFont="1" applyFill="1" applyBorder="1" applyAlignment="1">
      <alignment horizontal="center" vertical="center" wrapText="1"/>
    </xf>
    <xf numFmtId="0" fontId="31" fillId="0" borderId="0" xfId="0" applyFont="1"/>
    <xf numFmtId="0" fontId="39" fillId="0" borderId="11" xfId="2" applyFont="1" applyBorder="1" applyAlignment="1">
      <alignment horizontal="center" vertical="center" wrapText="1"/>
    </xf>
    <xf numFmtId="0" fontId="39" fillId="0" borderId="10" xfId="2" quotePrefix="1" applyFont="1" applyBorder="1" applyAlignment="1">
      <alignment horizontal="center" vertical="center" wrapText="1"/>
    </xf>
    <xf numFmtId="0" fontId="36" fillId="6" borderId="13" xfId="0" applyFont="1" applyFill="1" applyBorder="1" applyAlignment="1">
      <alignment horizontal="center" vertical="center" wrapText="1"/>
    </xf>
    <xf numFmtId="0" fontId="38" fillId="3" borderId="12" xfId="0" applyFont="1" applyFill="1" applyBorder="1" applyAlignment="1">
      <alignment horizontal="center" vertical="center" wrapText="1"/>
    </xf>
    <xf numFmtId="0" fontId="14" fillId="0" borderId="11" xfId="0" applyFont="1" applyBorder="1" applyAlignment="1">
      <alignment horizontal="center" vertical="center" wrapText="1"/>
    </xf>
    <xf numFmtId="0" fontId="12" fillId="0" borderId="0" xfId="0" applyFont="1" applyAlignment="1">
      <alignment vertical="center" wrapText="1"/>
    </xf>
    <xf numFmtId="0" fontId="39" fillId="3" borderId="10" xfId="2" applyFont="1" applyFill="1" applyBorder="1" applyAlignment="1">
      <alignment horizontal="center" vertical="center" wrapText="1"/>
    </xf>
    <xf numFmtId="0" fontId="4" fillId="0" borderId="11" xfId="0" applyFont="1" applyBorder="1" applyAlignment="1">
      <alignment horizontal="center" vertical="center" wrapText="1"/>
    </xf>
    <xf numFmtId="0" fontId="42" fillId="0" borderId="0" xfId="0" applyFont="1" applyAlignment="1">
      <alignment horizontal="left" vertical="center" wrapText="1"/>
    </xf>
    <xf numFmtId="0" fontId="44" fillId="0" borderId="11" xfId="2" applyFont="1" applyBorder="1" applyAlignment="1">
      <alignment horizontal="center" vertical="center" wrapText="1"/>
    </xf>
    <xf numFmtId="0" fontId="36" fillId="6" borderId="14" xfId="0" applyFont="1" applyFill="1" applyBorder="1" applyAlignment="1">
      <alignment horizontal="center" vertical="center" wrapText="1"/>
    </xf>
    <xf numFmtId="0" fontId="45" fillId="0" borderId="18" xfId="0" applyFont="1" applyBorder="1"/>
    <xf numFmtId="0" fontId="41" fillId="0" borderId="11" xfId="2" applyFont="1" applyBorder="1" applyAlignment="1">
      <alignment horizontal="center" vertical="center" wrapText="1"/>
    </xf>
    <xf numFmtId="0" fontId="38" fillId="3" borderId="14" xfId="0" applyFont="1" applyFill="1" applyBorder="1" applyAlignment="1">
      <alignment horizontal="center" vertical="center" wrapText="1"/>
    </xf>
    <xf numFmtId="0" fontId="30" fillId="0" borderId="0" xfId="0" applyFont="1" applyAlignment="1">
      <alignment horizontal="left" vertical="top" wrapText="1"/>
    </xf>
    <xf numFmtId="0" fontId="40" fillId="6" borderId="15" xfId="0" applyFont="1" applyFill="1" applyBorder="1" applyAlignment="1">
      <alignment horizontal="center" vertical="center" wrapText="1"/>
    </xf>
    <xf numFmtId="0" fontId="46" fillId="0" borderId="10" xfId="2" quotePrefix="1" applyFont="1" applyBorder="1" applyAlignment="1">
      <alignment horizontal="center" vertical="center" wrapText="1"/>
    </xf>
    <xf numFmtId="0" fontId="5" fillId="0" borderId="11" xfId="0" applyFont="1" applyBorder="1" applyAlignment="1">
      <alignment horizontal="center" vertical="center" wrapText="1"/>
    </xf>
    <xf numFmtId="0" fontId="15" fillId="4" borderId="9" xfId="0" applyFont="1" applyFill="1" applyBorder="1" applyAlignment="1">
      <alignment vertical="center" wrapText="1"/>
    </xf>
    <xf numFmtId="0" fontId="15" fillId="4" borderId="8" xfId="0" applyFont="1" applyFill="1" applyBorder="1" applyAlignment="1">
      <alignment vertical="center" wrapText="1"/>
    </xf>
    <xf numFmtId="0" fontId="15" fillId="4" borderId="7" xfId="0" applyFont="1" applyFill="1" applyBorder="1" applyAlignment="1">
      <alignment vertical="center" wrapText="1"/>
    </xf>
    <xf numFmtId="0" fontId="23" fillId="4" borderId="0" xfId="0" applyFont="1" applyFill="1" applyAlignment="1">
      <alignment horizontal="center" vertical="center" wrapText="1"/>
    </xf>
    <xf numFmtId="0" fontId="23" fillId="4" borderId="0" xfId="0" applyFont="1" applyFill="1" applyAlignment="1">
      <alignment horizontal="center" vertical="center"/>
    </xf>
    <xf numFmtId="0" fontId="14" fillId="0" borderId="5" xfId="0" applyFont="1" applyBorder="1" applyAlignment="1">
      <alignment horizontal="left" vertical="center" wrapText="1"/>
    </xf>
    <xf numFmtId="0" fontId="14" fillId="0" borderId="4" xfId="0" applyFont="1" applyBorder="1" applyAlignment="1">
      <alignment horizontal="left" vertical="center" wrapText="1"/>
    </xf>
    <xf numFmtId="0" fontId="14" fillId="0" borderId="3" xfId="0" applyFont="1" applyBorder="1" applyAlignment="1">
      <alignment horizontal="left" vertical="center" wrapText="1"/>
    </xf>
    <xf numFmtId="0" fontId="24" fillId="4" borderId="0" xfId="0" applyFont="1" applyFill="1" applyAlignment="1">
      <alignment horizontal="center" vertical="center"/>
    </xf>
    <xf numFmtId="0" fontId="15" fillId="4" borderId="8" xfId="0" applyFont="1" applyFill="1" applyBorder="1" applyAlignment="1">
      <alignment horizontal="center" vertical="center" wrapText="1"/>
    </xf>
    <xf numFmtId="0" fontId="15" fillId="4" borderId="7" xfId="0" applyFont="1" applyFill="1" applyBorder="1" applyAlignment="1">
      <alignment horizontal="center" vertical="center" wrapText="1"/>
    </xf>
    <xf numFmtId="0" fontId="8" fillId="0" borderId="0" xfId="0" applyFont="1" applyAlignment="1">
      <alignment horizontal="center" vertical="center" wrapText="1"/>
    </xf>
    <xf numFmtId="0" fontId="5" fillId="0" borderId="0" xfId="0" applyFont="1" applyAlignment="1">
      <alignment horizontal="center" vertical="center" wrapText="1"/>
    </xf>
    <xf numFmtId="0" fontId="12" fillId="0" borderId="0" xfId="0" applyFont="1" applyAlignment="1">
      <alignment horizontal="center" vertical="top" wrapText="1"/>
    </xf>
    <xf numFmtId="0" fontId="11" fillId="0" borderId="0" xfId="0" applyFont="1" applyAlignment="1">
      <alignment horizontal="center" vertical="center" wrapText="1"/>
    </xf>
    <xf numFmtId="0" fontId="4" fillId="0" borderId="5"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0" fillId="6" borderId="17" xfId="0" applyFont="1" applyFill="1" applyBorder="1" applyAlignment="1">
      <alignment horizontal="center" vertical="center" wrapText="1"/>
    </xf>
    <xf numFmtId="0" fontId="40" fillId="6" borderId="16" xfId="0" applyFont="1" applyFill="1" applyBorder="1" applyAlignment="1">
      <alignment horizontal="center" vertical="center" wrapText="1"/>
    </xf>
    <xf numFmtId="0" fontId="47" fillId="4" borderId="0" xfId="0" applyFont="1" applyFill="1" applyAlignment="1">
      <alignment horizontal="center" vertical="center"/>
    </xf>
    <xf numFmtId="0" fontId="49" fillId="4" borderId="0" xfId="0" applyFont="1" applyFill="1" applyAlignment="1">
      <alignment horizontal="center" vertical="center"/>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1093304</xdr:colOff>
      <xdr:row>1</xdr:row>
      <xdr:rowOff>11566</xdr:rowOff>
    </xdr:from>
    <xdr:to>
      <xdr:col>6</xdr:col>
      <xdr:colOff>10311</xdr:colOff>
      <xdr:row>2</xdr:row>
      <xdr:rowOff>6735</xdr:rowOff>
    </xdr:to>
    <xdr:pic>
      <xdr:nvPicPr>
        <xdr:cNvPr id="2" name="Imagen 1">
          <a:extLst>
            <a:ext uri="{FF2B5EF4-FFF2-40B4-BE49-F238E27FC236}">
              <a16:creationId xmlns:a16="http://schemas.microsoft.com/office/drawing/2014/main" id="{441B204C-C706-4416-B578-B06C56DD6CB4}"/>
            </a:ext>
          </a:extLst>
        </xdr:cNvPr>
        <xdr:cNvPicPr>
          <a:picLocks noChangeAspect="1"/>
        </xdr:cNvPicPr>
      </xdr:nvPicPr>
      <xdr:blipFill rotWithShape="1">
        <a:blip xmlns:r="http://schemas.openxmlformats.org/officeDocument/2006/relationships" r:embed="rId1"/>
        <a:srcRect l="12737"/>
        <a:stretch/>
      </xdr:blipFill>
      <xdr:spPr bwMode="auto">
        <a:xfrm>
          <a:off x="10897262" y="154689"/>
          <a:ext cx="1652256" cy="49610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113125</xdr:colOff>
      <xdr:row>6</xdr:row>
      <xdr:rowOff>163501</xdr:rowOff>
    </xdr:from>
    <xdr:to>
      <xdr:col>2</xdr:col>
      <xdr:colOff>2723322</xdr:colOff>
      <xdr:row>6</xdr:row>
      <xdr:rowOff>1196313</xdr:rowOff>
    </xdr:to>
    <xdr:pic>
      <xdr:nvPicPr>
        <xdr:cNvPr id="8" name="Imagen 7">
          <a:extLst>
            <a:ext uri="{FF2B5EF4-FFF2-40B4-BE49-F238E27FC236}">
              <a16:creationId xmlns:a16="http://schemas.microsoft.com/office/drawing/2014/main" id="{03B9E446-F81A-48D9-B81A-35E568BE0526}"/>
            </a:ext>
          </a:extLst>
        </xdr:cNvPr>
        <xdr:cNvPicPr>
          <a:picLocks noChangeAspect="1"/>
        </xdr:cNvPicPr>
      </xdr:nvPicPr>
      <xdr:blipFill>
        <a:blip xmlns:r="http://schemas.openxmlformats.org/officeDocument/2006/relationships" r:embed="rId2"/>
        <a:stretch>
          <a:fillRect/>
        </a:stretch>
      </xdr:blipFill>
      <xdr:spPr>
        <a:xfrm>
          <a:off x="3194255" y="2757614"/>
          <a:ext cx="2610197" cy="1032812"/>
        </a:xfrm>
        <a:prstGeom prst="rect">
          <a:avLst/>
        </a:prstGeom>
      </xdr:spPr>
    </xdr:pic>
    <xdr:clientData/>
  </xdr:twoCellAnchor>
  <xdr:twoCellAnchor editAs="oneCell">
    <xdr:from>
      <xdr:col>2</xdr:col>
      <xdr:colOff>268357</xdr:colOff>
      <xdr:row>9</xdr:row>
      <xdr:rowOff>59634</xdr:rowOff>
    </xdr:from>
    <xdr:to>
      <xdr:col>2</xdr:col>
      <xdr:colOff>2763079</xdr:colOff>
      <xdr:row>9</xdr:row>
      <xdr:rowOff>1124894</xdr:rowOff>
    </xdr:to>
    <xdr:pic>
      <xdr:nvPicPr>
        <xdr:cNvPr id="15" name="Picture 4">
          <a:extLst>
            <a:ext uri="{FF2B5EF4-FFF2-40B4-BE49-F238E27FC236}">
              <a16:creationId xmlns:a16="http://schemas.microsoft.com/office/drawing/2014/main" id="{C160628D-81A2-49E0-B7C3-A87349EA08CB}"/>
            </a:ext>
          </a:extLst>
        </xdr:cNvPr>
        <xdr:cNvPicPr>
          <a:picLocks noChangeAspect="1"/>
        </xdr:cNvPicPr>
      </xdr:nvPicPr>
      <xdr:blipFill>
        <a:blip xmlns:r="http://schemas.openxmlformats.org/officeDocument/2006/relationships" r:embed="rId3"/>
        <a:stretch>
          <a:fillRect/>
        </a:stretch>
      </xdr:blipFill>
      <xdr:spPr>
        <a:xfrm>
          <a:off x="3349487" y="5466522"/>
          <a:ext cx="2494722" cy="1065260"/>
        </a:xfrm>
        <a:prstGeom prst="rect">
          <a:avLst/>
        </a:prstGeom>
      </xdr:spPr>
    </xdr:pic>
    <xdr:clientData/>
  </xdr:twoCellAnchor>
  <xdr:twoCellAnchor editAs="oneCell">
    <xdr:from>
      <xdr:col>2</xdr:col>
      <xdr:colOff>168966</xdr:colOff>
      <xdr:row>10</xdr:row>
      <xdr:rowOff>248479</xdr:rowOff>
    </xdr:from>
    <xdr:to>
      <xdr:col>2</xdr:col>
      <xdr:colOff>2902227</xdr:colOff>
      <xdr:row>10</xdr:row>
      <xdr:rowOff>1271243</xdr:rowOff>
    </xdr:to>
    <xdr:pic>
      <xdr:nvPicPr>
        <xdr:cNvPr id="16" name="Picture 2">
          <a:extLst>
            <a:ext uri="{FF2B5EF4-FFF2-40B4-BE49-F238E27FC236}">
              <a16:creationId xmlns:a16="http://schemas.microsoft.com/office/drawing/2014/main" id="{8FBB7050-8264-4450-92AD-BA925360E4D9}"/>
            </a:ext>
          </a:extLst>
        </xdr:cNvPr>
        <xdr:cNvPicPr>
          <a:picLocks noChangeAspect="1"/>
        </xdr:cNvPicPr>
      </xdr:nvPicPr>
      <xdr:blipFill>
        <a:blip xmlns:r="http://schemas.openxmlformats.org/officeDocument/2006/relationships" r:embed="rId4"/>
        <a:stretch>
          <a:fillRect/>
        </a:stretch>
      </xdr:blipFill>
      <xdr:spPr>
        <a:xfrm>
          <a:off x="3250096" y="6818244"/>
          <a:ext cx="2733261" cy="1022764"/>
        </a:xfrm>
        <a:prstGeom prst="rect">
          <a:avLst/>
        </a:prstGeom>
      </xdr:spPr>
    </xdr:pic>
    <xdr:clientData/>
  </xdr:twoCellAnchor>
  <xdr:twoCellAnchor editAs="oneCell">
    <xdr:from>
      <xdr:col>2</xdr:col>
      <xdr:colOff>327991</xdr:colOff>
      <xdr:row>4</xdr:row>
      <xdr:rowOff>39757</xdr:rowOff>
    </xdr:from>
    <xdr:to>
      <xdr:col>2</xdr:col>
      <xdr:colOff>2663687</xdr:colOff>
      <xdr:row>4</xdr:row>
      <xdr:rowOff>1065485</xdr:rowOff>
    </xdr:to>
    <xdr:pic>
      <xdr:nvPicPr>
        <xdr:cNvPr id="17" name="Imagen 16">
          <a:extLst>
            <a:ext uri="{FF2B5EF4-FFF2-40B4-BE49-F238E27FC236}">
              <a16:creationId xmlns:a16="http://schemas.microsoft.com/office/drawing/2014/main" id="{F9FBB869-8023-4AC1-BB87-675826603C00}"/>
            </a:ext>
          </a:extLst>
        </xdr:cNvPr>
        <xdr:cNvPicPr>
          <a:picLocks noChangeAspect="1"/>
        </xdr:cNvPicPr>
      </xdr:nvPicPr>
      <xdr:blipFill>
        <a:blip xmlns:r="http://schemas.openxmlformats.org/officeDocument/2006/relationships" r:embed="rId5"/>
        <a:stretch>
          <a:fillRect/>
        </a:stretch>
      </xdr:blipFill>
      <xdr:spPr>
        <a:xfrm>
          <a:off x="3409121" y="1252331"/>
          <a:ext cx="2335696" cy="1025728"/>
        </a:xfrm>
        <a:prstGeom prst="rect">
          <a:avLst/>
        </a:prstGeom>
      </xdr:spPr>
    </xdr:pic>
    <xdr:clientData/>
  </xdr:twoCellAnchor>
  <xdr:twoCellAnchor editAs="oneCell">
    <xdr:from>
      <xdr:col>2</xdr:col>
      <xdr:colOff>218158</xdr:colOff>
      <xdr:row>7</xdr:row>
      <xdr:rowOff>19878</xdr:rowOff>
    </xdr:from>
    <xdr:to>
      <xdr:col>2</xdr:col>
      <xdr:colOff>2639835</xdr:colOff>
      <xdr:row>7</xdr:row>
      <xdr:rowOff>1083365</xdr:rowOff>
    </xdr:to>
    <xdr:pic>
      <xdr:nvPicPr>
        <xdr:cNvPr id="18" name="Imagen 17">
          <a:extLst>
            <a:ext uri="{FF2B5EF4-FFF2-40B4-BE49-F238E27FC236}">
              <a16:creationId xmlns:a16="http://schemas.microsoft.com/office/drawing/2014/main" id="{1BFF1CF2-FD5C-4A7C-83D4-CB8CB22470BD}"/>
            </a:ext>
          </a:extLst>
        </xdr:cNvPr>
        <xdr:cNvPicPr>
          <a:picLocks noChangeAspect="1"/>
        </xdr:cNvPicPr>
      </xdr:nvPicPr>
      <xdr:blipFill>
        <a:blip xmlns:r="http://schemas.openxmlformats.org/officeDocument/2006/relationships" r:embed="rId5"/>
        <a:stretch>
          <a:fillRect/>
        </a:stretch>
      </xdr:blipFill>
      <xdr:spPr>
        <a:xfrm>
          <a:off x="3299288" y="3975652"/>
          <a:ext cx="2421677" cy="106348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570624</xdr:colOff>
      <xdr:row>1</xdr:row>
      <xdr:rowOff>53209</xdr:rowOff>
    </xdr:from>
    <xdr:ext cx="1626901" cy="497205"/>
    <xdr:pic>
      <xdr:nvPicPr>
        <xdr:cNvPr id="2" name="Imagen 1">
          <a:extLst>
            <a:ext uri="{FF2B5EF4-FFF2-40B4-BE49-F238E27FC236}">
              <a16:creationId xmlns:a16="http://schemas.microsoft.com/office/drawing/2014/main" id="{76C60B40-94CA-4D79-A27A-089DD1C31B25}"/>
            </a:ext>
          </a:extLst>
        </xdr:cNvPr>
        <xdr:cNvPicPr>
          <a:picLocks noChangeAspect="1"/>
        </xdr:cNvPicPr>
      </xdr:nvPicPr>
      <xdr:blipFill rotWithShape="1">
        <a:blip xmlns:r="http://schemas.openxmlformats.org/officeDocument/2006/relationships" r:embed="rId1"/>
        <a:srcRect l="12737"/>
        <a:stretch/>
      </xdr:blipFill>
      <xdr:spPr bwMode="auto">
        <a:xfrm>
          <a:off x="10467659" y="324489"/>
          <a:ext cx="1626901" cy="497205"/>
        </a:xfrm>
        <a:prstGeom prst="rect">
          <a:avLst/>
        </a:prstGeom>
        <a:ln>
          <a:noFill/>
        </a:ln>
        <a:extLst>
          <a:ext uri="{53640926-AAD7-44D8-BBD7-CCE9431645EC}">
            <a14:shadowObscured xmlns:a14="http://schemas.microsoft.com/office/drawing/2010/main"/>
          </a:ext>
        </a:extLst>
      </xdr:spPr>
    </xdr:pic>
    <xdr:clientData/>
  </xdr:oneCellAnchor>
  <xdr:oneCellAnchor>
    <xdr:from>
      <xdr:col>1</xdr:col>
      <xdr:colOff>96652</xdr:colOff>
      <xdr:row>5</xdr:row>
      <xdr:rowOff>729316</xdr:rowOff>
    </xdr:from>
    <xdr:ext cx="2411226" cy="952500"/>
    <xdr:pic>
      <xdr:nvPicPr>
        <xdr:cNvPr id="3" name="Imagen 2">
          <a:extLst>
            <a:ext uri="{FF2B5EF4-FFF2-40B4-BE49-F238E27FC236}">
              <a16:creationId xmlns:a16="http://schemas.microsoft.com/office/drawing/2014/main" id="{D79B186B-5B88-4288-953C-DE79DF952F28}"/>
            </a:ext>
          </a:extLst>
        </xdr:cNvPr>
        <xdr:cNvPicPr>
          <a:picLocks noChangeAspect="1"/>
        </xdr:cNvPicPr>
      </xdr:nvPicPr>
      <xdr:blipFill>
        <a:blip xmlns:r="http://schemas.openxmlformats.org/officeDocument/2006/relationships" r:embed="rId2"/>
        <a:stretch>
          <a:fillRect/>
        </a:stretch>
      </xdr:blipFill>
      <xdr:spPr>
        <a:xfrm>
          <a:off x="1844770" y="2398992"/>
          <a:ext cx="2411226" cy="9525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109001</xdr:colOff>
      <xdr:row>1</xdr:row>
      <xdr:rowOff>61620</xdr:rowOff>
    </xdr:from>
    <xdr:to>
      <xdr:col>1</xdr:col>
      <xdr:colOff>19634</xdr:colOff>
      <xdr:row>1</xdr:row>
      <xdr:rowOff>555650</xdr:rowOff>
    </xdr:to>
    <xdr:pic>
      <xdr:nvPicPr>
        <xdr:cNvPr id="2" name="Imagen 1">
          <a:extLst>
            <a:ext uri="{FF2B5EF4-FFF2-40B4-BE49-F238E27FC236}">
              <a16:creationId xmlns:a16="http://schemas.microsoft.com/office/drawing/2014/main" id="{8CFC3213-A03E-456F-800E-8E36A42EE313}"/>
            </a:ext>
          </a:extLst>
        </xdr:cNvPr>
        <xdr:cNvPicPr>
          <a:picLocks noChangeAspect="1"/>
        </xdr:cNvPicPr>
      </xdr:nvPicPr>
      <xdr:blipFill rotWithShape="1">
        <a:blip xmlns:r="http://schemas.openxmlformats.org/officeDocument/2006/relationships" r:embed="rId1"/>
        <a:srcRect l="12737"/>
        <a:stretch/>
      </xdr:blipFill>
      <xdr:spPr bwMode="auto">
        <a:xfrm>
          <a:off x="107096" y="324510"/>
          <a:ext cx="1699428" cy="50546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149087</xdr:colOff>
      <xdr:row>5</xdr:row>
      <xdr:rowOff>314078</xdr:rowOff>
    </xdr:from>
    <xdr:to>
      <xdr:col>2</xdr:col>
      <xdr:colOff>3682</xdr:colOff>
      <xdr:row>5</xdr:row>
      <xdr:rowOff>1351970</xdr:rowOff>
    </xdr:to>
    <xdr:pic>
      <xdr:nvPicPr>
        <xdr:cNvPr id="5" name="Picture 4">
          <a:extLst>
            <a:ext uri="{FF2B5EF4-FFF2-40B4-BE49-F238E27FC236}">
              <a16:creationId xmlns:a16="http://schemas.microsoft.com/office/drawing/2014/main" id="{74FE2A12-370A-EA50-BD84-F27C9D19BDA6}"/>
            </a:ext>
          </a:extLst>
        </xdr:cNvPr>
        <xdr:cNvPicPr>
          <a:picLocks noChangeAspect="1"/>
        </xdr:cNvPicPr>
      </xdr:nvPicPr>
      <xdr:blipFill>
        <a:blip xmlns:r="http://schemas.openxmlformats.org/officeDocument/2006/relationships" r:embed="rId2"/>
        <a:stretch>
          <a:fillRect/>
        </a:stretch>
      </xdr:blipFill>
      <xdr:spPr>
        <a:xfrm>
          <a:off x="1938130" y="1987165"/>
          <a:ext cx="2421707" cy="1034082"/>
        </a:xfrm>
        <a:prstGeom prst="rect">
          <a:avLst/>
        </a:prstGeom>
      </xdr:spPr>
    </xdr:pic>
    <xdr:clientData/>
  </xdr:twoCellAnchor>
  <xdr:oneCellAnchor>
    <xdr:from>
      <xdr:col>4</xdr:col>
      <xdr:colOff>238540</xdr:colOff>
      <xdr:row>1</xdr:row>
      <xdr:rowOff>22718</xdr:rowOff>
    </xdr:from>
    <xdr:ext cx="1626901" cy="497205"/>
    <xdr:pic>
      <xdr:nvPicPr>
        <xdr:cNvPr id="3" name="Imagen 2">
          <a:extLst>
            <a:ext uri="{FF2B5EF4-FFF2-40B4-BE49-F238E27FC236}">
              <a16:creationId xmlns:a16="http://schemas.microsoft.com/office/drawing/2014/main" id="{E0B210B9-FAE2-4572-80E0-7D2038FC62B3}"/>
            </a:ext>
          </a:extLst>
        </xdr:cNvPr>
        <xdr:cNvPicPr>
          <a:picLocks noChangeAspect="1"/>
        </xdr:cNvPicPr>
      </xdr:nvPicPr>
      <xdr:blipFill rotWithShape="1">
        <a:blip xmlns:r="http://schemas.openxmlformats.org/officeDocument/2006/relationships" r:embed="rId1"/>
        <a:srcRect l="12737"/>
        <a:stretch/>
      </xdr:blipFill>
      <xdr:spPr bwMode="auto">
        <a:xfrm>
          <a:off x="9473411" y="295334"/>
          <a:ext cx="1626901" cy="497205"/>
        </a:xfrm>
        <a:prstGeom prst="rect">
          <a:avLst/>
        </a:prstGeom>
        <a:ln>
          <a:noFill/>
        </a:ln>
        <a:extLst>
          <a:ext uri="{53640926-AAD7-44D8-BBD7-CCE9431645EC}">
            <a14:shadowObscured xmlns:a14="http://schemas.microsoft.com/office/drawing/2010/main"/>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4</xdr:col>
      <xdr:colOff>131720</xdr:colOff>
      <xdr:row>1</xdr:row>
      <xdr:rowOff>38902</xdr:rowOff>
    </xdr:from>
    <xdr:to>
      <xdr:col>5</xdr:col>
      <xdr:colOff>678457</xdr:colOff>
      <xdr:row>1</xdr:row>
      <xdr:rowOff>532932</xdr:rowOff>
    </xdr:to>
    <xdr:pic>
      <xdr:nvPicPr>
        <xdr:cNvPr id="2" name="Imagen 1">
          <a:extLst>
            <a:ext uri="{FF2B5EF4-FFF2-40B4-BE49-F238E27FC236}">
              <a16:creationId xmlns:a16="http://schemas.microsoft.com/office/drawing/2014/main" id="{0A56D4E3-1A85-4E92-9167-88F3C3B27077}"/>
            </a:ext>
          </a:extLst>
        </xdr:cNvPr>
        <xdr:cNvPicPr>
          <a:picLocks noChangeAspect="1"/>
        </xdr:cNvPicPr>
      </xdr:nvPicPr>
      <xdr:blipFill rotWithShape="1">
        <a:blip xmlns:r="http://schemas.openxmlformats.org/officeDocument/2006/relationships" r:embed="rId1"/>
        <a:srcRect l="12737"/>
        <a:stretch/>
      </xdr:blipFill>
      <xdr:spPr bwMode="auto">
        <a:xfrm>
          <a:off x="9366591" y="311518"/>
          <a:ext cx="1625843" cy="49403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127075</xdr:colOff>
      <xdr:row>5</xdr:row>
      <xdr:rowOff>351193</xdr:rowOff>
    </xdr:from>
    <xdr:to>
      <xdr:col>2</xdr:col>
      <xdr:colOff>3393</xdr:colOff>
      <xdr:row>5</xdr:row>
      <xdr:rowOff>1268170</xdr:rowOff>
    </xdr:to>
    <xdr:pic>
      <xdr:nvPicPr>
        <xdr:cNvPr id="3" name="Picture 2">
          <a:extLst>
            <a:ext uri="{FF2B5EF4-FFF2-40B4-BE49-F238E27FC236}">
              <a16:creationId xmlns:a16="http://schemas.microsoft.com/office/drawing/2014/main" id="{57CB7A43-7933-C5DE-D96E-50B6EDC451D8}"/>
            </a:ext>
          </a:extLst>
        </xdr:cNvPr>
        <xdr:cNvPicPr>
          <a:picLocks noChangeAspect="1"/>
        </xdr:cNvPicPr>
      </xdr:nvPicPr>
      <xdr:blipFill>
        <a:blip xmlns:r="http://schemas.openxmlformats.org/officeDocument/2006/relationships" r:embed="rId2"/>
        <a:stretch>
          <a:fillRect/>
        </a:stretch>
      </xdr:blipFill>
      <xdr:spPr>
        <a:xfrm>
          <a:off x="1920016" y="2032075"/>
          <a:ext cx="2498260" cy="91697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satMod val="105000"/>
                <a:lumMod val="110000"/>
                <a:tint val="67000"/>
              </a:schemeClr>
            </a:gs>
            <a:gs pos="50000">
              <a:schemeClr val="phClr">
                <a:satMod val="103000"/>
                <a:lumMod val="105000"/>
                <a:tint val="73000"/>
              </a:schemeClr>
            </a:gs>
            <a:gs pos="100000">
              <a:schemeClr val="phClr">
                <a:satMod val="109000"/>
                <a:lumMod val="105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satMod val="120000"/>
                <a:lumMod val="99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satMod val="150000"/>
                <a:lumMod val="102000"/>
                <a:tint val="93000"/>
                <a:shade val="98000"/>
              </a:schemeClr>
            </a:gs>
            <a:gs pos="50000">
              <a:schemeClr val="phClr">
                <a:satMod val="130000"/>
                <a:lumMod val="103000"/>
                <a:tint val="98000"/>
                <a:shade val="90000"/>
              </a:schemeClr>
            </a:gs>
            <a:gs pos="100000">
              <a:schemeClr val="phClr">
                <a:satMod val="120000"/>
                <a:shade val="63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iturriamerica.com/product/wildland-3-max/" TargetMode="External"/><Relationship Id="rId7" Type="http://schemas.openxmlformats.org/officeDocument/2006/relationships/drawing" Target="../drawings/drawing1.xml"/><Relationship Id="rId2" Type="http://schemas.openxmlformats.org/officeDocument/2006/relationships/hyperlink" Target="https://iturriamerica.com/product/tactical-tender-3000/" TargetMode="External"/><Relationship Id="rId1" Type="http://schemas.openxmlformats.org/officeDocument/2006/relationships/hyperlink" Target="https://iturriamerica.com/product/tactical-tender-2000/" TargetMode="External"/><Relationship Id="rId6" Type="http://schemas.openxmlformats.org/officeDocument/2006/relationships/printerSettings" Target="../printerSettings/printerSettings1.bin"/><Relationship Id="rId5" Type="http://schemas.openxmlformats.org/officeDocument/2006/relationships/hyperlink" Target="https://iturriamerica.com/product/wildland-urban-interface-pumper/" TargetMode="External"/><Relationship Id="rId4" Type="http://schemas.openxmlformats.org/officeDocument/2006/relationships/hyperlink" Target="https://iturriamerica.com/product/wildland-urban-interface-mini-pumpe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2FA67-8603-4C29-A799-7601A9F838BE}">
  <sheetPr>
    <tabColor rgb="FFFF0000"/>
    <pageSetUpPr fitToPage="1"/>
  </sheetPr>
  <dimension ref="A1:G21"/>
  <sheetViews>
    <sheetView showGridLines="0" tabSelected="1" zoomScale="80" zoomScaleNormal="80" workbookViewId="0">
      <selection activeCell="D10" sqref="D10"/>
    </sheetView>
  </sheetViews>
  <sheetFormatPr baseColWidth="10" defaultColWidth="8.6328125" defaultRowHeight="20.05" x14ac:dyDescent="0.2"/>
  <cols>
    <col min="1" max="1" width="17.1796875" style="85" customWidth="1"/>
    <col min="2" max="2" width="18.08984375" style="62" customWidth="1"/>
    <col min="3" max="3" width="34" style="64" customWidth="1"/>
    <col min="4" max="4" width="42.81640625" style="64" customWidth="1"/>
    <col min="5" max="5" width="15.6328125" style="5" customWidth="1"/>
    <col min="6" max="6" width="15.453125" style="5" customWidth="1"/>
    <col min="7" max="7" width="47.453125" style="65" customWidth="1"/>
    <col min="8" max="16384" width="8.6328125" style="65"/>
  </cols>
  <sheetData>
    <row r="1" spans="1:7" ht="11.45" customHeight="1" x14ac:dyDescent="0.3">
      <c r="A1" s="61"/>
      <c r="C1" s="63"/>
    </row>
    <row r="2" spans="1:7" s="66" customFormat="1" ht="39.450000000000003" customHeight="1" x14ac:dyDescent="0.5">
      <c r="A2" s="97" t="s">
        <v>0</v>
      </c>
      <c r="B2" s="97"/>
      <c r="C2" s="97"/>
      <c r="D2" s="97"/>
      <c r="E2" s="97"/>
      <c r="F2" s="97"/>
    </row>
    <row r="3" spans="1:7" ht="17.25" customHeight="1" x14ac:dyDescent="0.3">
      <c r="A3" s="61"/>
      <c r="B3" s="67"/>
      <c r="C3" s="63"/>
    </row>
    <row r="4" spans="1:7" s="70" customFormat="1" ht="28.2" customHeight="1" thickBot="1" x14ac:dyDescent="0.3">
      <c r="A4" s="68" t="s">
        <v>1</v>
      </c>
      <c r="B4" s="68" t="s">
        <v>2</v>
      </c>
      <c r="C4" s="68" t="s">
        <v>3</v>
      </c>
      <c r="D4" s="68" t="s">
        <v>4</v>
      </c>
      <c r="E4" s="39" t="s">
        <v>5</v>
      </c>
      <c r="F4" s="69" t="s">
        <v>6</v>
      </c>
    </row>
    <row r="5" spans="1:7" ht="88.3" customHeight="1" thickBot="1" x14ac:dyDescent="0.25">
      <c r="A5" s="86"/>
      <c r="B5" s="73" t="s">
        <v>7</v>
      </c>
      <c r="C5" s="74"/>
      <c r="D5" s="75" t="s">
        <v>8</v>
      </c>
      <c r="E5" s="71" t="s">
        <v>9</v>
      </c>
      <c r="F5" s="87" t="s">
        <v>10</v>
      </c>
      <c r="G5" s="76"/>
    </row>
    <row r="6" spans="1:7" ht="26.3" customHeight="1" thickBot="1" x14ac:dyDescent="0.35">
      <c r="A6" s="61"/>
      <c r="B6" s="70"/>
      <c r="C6" s="65"/>
      <c r="D6" s="1"/>
      <c r="E6" s="79"/>
      <c r="F6" s="79"/>
    </row>
    <row r="7" spans="1:7" ht="101" customHeight="1" thickBot="1" x14ac:dyDescent="0.25">
      <c r="A7" s="107" t="s">
        <v>11</v>
      </c>
      <c r="B7" s="73" t="s">
        <v>12</v>
      </c>
      <c r="C7" s="74"/>
      <c r="D7" s="75" t="s">
        <v>13</v>
      </c>
      <c r="E7" s="80" t="s">
        <v>14</v>
      </c>
      <c r="F7" s="72" t="s">
        <v>15</v>
      </c>
    </row>
    <row r="8" spans="1:7" ht="94.4" customHeight="1" thickBot="1" x14ac:dyDescent="0.25">
      <c r="A8" s="108"/>
      <c r="B8" s="73" t="s">
        <v>16</v>
      </c>
      <c r="C8" s="74"/>
      <c r="D8" s="78" t="s">
        <v>17</v>
      </c>
      <c r="E8" s="80" t="s">
        <v>18</v>
      </c>
      <c r="F8" s="87" t="s">
        <v>19</v>
      </c>
      <c r="G8" s="76"/>
    </row>
    <row r="9" spans="1:7" ht="27.1" customHeight="1" thickBot="1" x14ac:dyDescent="0.35">
      <c r="A9" s="61"/>
      <c r="B9" s="70"/>
      <c r="C9" s="65"/>
      <c r="D9" s="1"/>
      <c r="E9" s="79"/>
      <c r="F9" s="79"/>
    </row>
    <row r="10" spans="1:7" ht="91.9" customHeight="1" thickBot="1" x14ac:dyDescent="0.3">
      <c r="A10" s="107" t="s">
        <v>20</v>
      </c>
      <c r="B10" s="81" t="s">
        <v>21</v>
      </c>
      <c r="C10" s="82"/>
      <c r="D10" s="78" t="s">
        <v>22</v>
      </c>
      <c r="E10" s="83" t="s">
        <v>23</v>
      </c>
      <c r="F10" s="77" t="s">
        <v>24</v>
      </c>
    </row>
    <row r="11" spans="1:7" ht="107.7" customHeight="1" thickBot="1" x14ac:dyDescent="0.25">
      <c r="A11" s="108"/>
      <c r="B11" s="81" t="s">
        <v>25</v>
      </c>
      <c r="C11" s="84"/>
      <c r="D11" s="78" t="s">
        <v>181</v>
      </c>
      <c r="E11" s="83" t="s">
        <v>26</v>
      </c>
      <c r="F11" s="77" t="s">
        <v>27</v>
      </c>
    </row>
    <row r="12" spans="1:7" ht="26.3" customHeight="1" x14ac:dyDescent="0.2">
      <c r="D12" s="13"/>
      <c r="E12" s="79"/>
      <c r="F12" s="79"/>
    </row>
    <row r="13" spans="1:7" ht="26.3" customHeight="1" x14ac:dyDescent="0.25">
      <c r="A13" s="103" t="s">
        <v>28</v>
      </c>
      <c r="B13" s="103"/>
      <c r="C13" s="103"/>
      <c r="D13" s="103"/>
      <c r="E13" s="103"/>
      <c r="F13" s="14"/>
    </row>
    <row r="14" spans="1:7" ht="20.05" customHeight="1" x14ac:dyDescent="0.2">
      <c r="A14" s="100" t="s">
        <v>29</v>
      </c>
      <c r="B14" s="100"/>
      <c r="C14" s="100"/>
      <c r="D14" s="100"/>
      <c r="E14" s="100"/>
      <c r="F14" s="12"/>
    </row>
    <row r="15" spans="1:7" ht="30.85" customHeight="1" x14ac:dyDescent="0.2">
      <c r="A15" s="101" t="s">
        <v>30</v>
      </c>
      <c r="B15" s="101"/>
      <c r="C15" s="101"/>
      <c r="D15" s="101"/>
      <c r="E15" s="101"/>
      <c r="F15" s="101"/>
    </row>
    <row r="16" spans="1:7" ht="43.55" customHeight="1" x14ac:dyDescent="0.2">
      <c r="A16" s="101" t="s">
        <v>31</v>
      </c>
      <c r="B16" s="101"/>
      <c r="C16" s="101"/>
      <c r="D16" s="101"/>
      <c r="E16" s="101"/>
      <c r="F16" s="101"/>
    </row>
    <row r="17" spans="1:6" ht="30.05" customHeight="1" x14ac:dyDescent="0.2">
      <c r="A17" s="101" t="s">
        <v>32</v>
      </c>
      <c r="B17" s="101"/>
      <c r="C17" s="101"/>
      <c r="D17" s="101"/>
      <c r="E17" s="101"/>
      <c r="F17" s="101"/>
    </row>
    <row r="18" spans="1:6" ht="29.45" customHeight="1" x14ac:dyDescent="0.2">
      <c r="A18" s="101"/>
      <c r="B18" s="101"/>
      <c r="C18" s="101"/>
      <c r="D18" s="101"/>
      <c r="E18" s="101"/>
      <c r="F18" s="101"/>
    </row>
    <row r="19" spans="1:6" ht="15.05" x14ac:dyDescent="0.2">
      <c r="A19" s="101"/>
      <c r="B19" s="101"/>
      <c r="C19" s="101"/>
      <c r="D19" s="101"/>
      <c r="E19" s="101"/>
      <c r="F19" s="101"/>
    </row>
    <row r="20" spans="1:6" x14ac:dyDescent="0.35">
      <c r="C20"/>
    </row>
    <row r="21" spans="1:6" x14ac:dyDescent="0.35">
      <c r="C21"/>
    </row>
  </sheetData>
  <mergeCells count="10">
    <mergeCell ref="A2:F2"/>
    <mergeCell ref="A7:A8"/>
    <mergeCell ref="A10:A11"/>
    <mergeCell ref="A13:E13"/>
    <mergeCell ref="A14:E14"/>
    <mergeCell ref="A15:F15"/>
    <mergeCell ref="A16:F16"/>
    <mergeCell ref="A17:F17"/>
    <mergeCell ref="A18:F18"/>
    <mergeCell ref="A19:F19"/>
  </mergeCells>
  <hyperlinks>
    <hyperlink ref="F10" location="'Tactical Tender 2000 '!A1" tooltip="PRICES WILDLAND Rescue" display="PRICES TACTICAL Tender 2000" xr:uid="{4A6E2C76-B9E6-4505-AFEA-F31A74B6974E}"/>
    <hyperlink ref="F11" location="'Tactical Tender 3000'!A1" tooltip="PRICES WILDLAND Rescue" display="PRICES TACTICAL Tender 3000" xr:uid="{01EE7E1A-008A-41DC-87D4-744A111E9E23}"/>
    <hyperlink ref="E10" r:id="rId1" tooltip="WILDLAND mini pumper - Technical info" xr:uid="{0375B2B7-DC47-468F-93AD-74335A585281}"/>
    <hyperlink ref="E11" r:id="rId2" tooltip="WILDLAND mini pumper - Technical info" xr:uid="{13C96283-8198-4374-8B0C-4EEFFEF6974C}"/>
    <hyperlink ref="E5" r:id="rId3" tooltip="WILDLAND 3 MAX - Technical info" xr:uid="{688194C3-8075-466E-8D0A-90297D6EC94D}"/>
    <hyperlink ref="E8" r:id="rId4" tooltip="WILDLAND mini pumper - Technical info" xr:uid="{943C6682-884C-41A9-90D3-D58003B0CDFC}"/>
    <hyperlink ref="F7" location="'WUI Pumper'!Área_de_impresión" tooltip="PRICES WILDLAND 3 MAX" display="PRICES WILDLAND Urban Interface Pumper" xr:uid="{905B6F3B-84E6-4B8F-A9C5-424C7A6C278F}"/>
    <hyperlink ref="E7" r:id="rId5" tooltip="WILDLAND 3 MAX - Technical info" xr:uid="{662A6616-7483-4979-A197-77F742ACBD39}"/>
  </hyperlinks>
  <printOptions horizontalCentered="1" verticalCentered="1"/>
  <pageMargins left="0.25" right="0.25" top="0.75" bottom="0.75" header="0.3" footer="0.3"/>
  <pageSetup paperSize="8" scale="79" orientation="portrait"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A16A6-E70B-4A54-8D9E-37059ED3B08A}">
  <sheetPr codeName="Sheet1">
    <tabColor theme="7"/>
    <pageSetUpPr fitToPage="1"/>
  </sheetPr>
  <dimension ref="A1:L58"/>
  <sheetViews>
    <sheetView showGridLines="0" zoomScale="80" zoomScaleNormal="80" workbookViewId="0">
      <selection activeCell="A53" sqref="A53:F53"/>
    </sheetView>
  </sheetViews>
  <sheetFormatPr baseColWidth="10" defaultColWidth="8.6328125" defaultRowHeight="14.4" x14ac:dyDescent="0.25"/>
  <cols>
    <col min="1" max="1" width="19.6328125" style="6" customWidth="1"/>
    <col min="2" max="2" width="29.453125" style="6" customWidth="1"/>
    <col min="3" max="3" width="58.1796875" style="5" customWidth="1"/>
    <col min="4" max="4" width="12.453125" style="3" bestFit="1" customWidth="1"/>
    <col min="5" max="5" width="12.90625" style="4" customWidth="1"/>
    <col min="6" max="6" width="14.453125" style="3" customWidth="1"/>
    <col min="7" max="7" width="4.08984375" style="1" customWidth="1"/>
    <col min="8" max="8" width="14.90625" style="1" customWidth="1"/>
    <col min="9" max="9" width="14.26953125" style="2" customWidth="1"/>
    <col min="10" max="10" width="13.453125" style="1" customWidth="1"/>
    <col min="11" max="11" width="11.453125" style="1" bestFit="1" customWidth="1"/>
    <col min="12" max="12" width="7.6328125" style="1" bestFit="1" customWidth="1"/>
    <col min="13" max="16384" width="8.6328125" style="1"/>
  </cols>
  <sheetData>
    <row r="1" spans="1:12" ht="21.45" customHeight="1" x14ac:dyDescent="0.25">
      <c r="G1" s="11"/>
    </row>
    <row r="2" spans="1:12" ht="46.35" customHeight="1" x14ac:dyDescent="0.25">
      <c r="A2" s="109" t="s">
        <v>33</v>
      </c>
      <c r="B2" s="110"/>
      <c r="C2" s="110"/>
      <c r="D2" s="110"/>
      <c r="E2" s="110"/>
      <c r="F2" s="110"/>
      <c r="G2" s="11"/>
      <c r="H2" s="92" t="s">
        <v>34</v>
      </c>
      <c r="I2" s="93"/>
    </row>
    <row r="3" spans="1:12" ht="10.199999999999999" customHeight="1" x14ac:dyDescent="0.25">
      <c r="A3" s="45"/>
      <c r="B3" s="45"/>
      <c r="C3" s="45"/>
      <c r="D3" s="44"/>
      <c r="E3" s="45"/>
      <c r="F3" s="44"/>
      <c r="G3" s="11"/>
      <c r="H3" s="43"/>
      <c r="I3" s="42"/>
    </row>
    <row r="4" spans="1:12" ht="26.95" customHeight="1" x14ac:dyDescent="0.25">
      <c r="E4" s="41"/>
      <c r="G4" s="11"/>
      <c r="H4" s="40" t="s">
        <v>35</v>
      </c>
    </row>
    <row r="5" spans="1:12" ht="29.45" thickBot="1" x14ac:dyDescent="0.3">
      <c r="A5" s="39" t="s">
        <v>2</v>
      </c>
      <c r="B5" s="39" t="s">
        <v>3</v>
      </c>
      <c r="C5" s="39" t="s">
        <v>4</v>
      </c>
      <c r="D5" s="38" t="s">
        <v>36</v>
      </c>
      <c r="E5" s="37" t="s">
        <v>37</v>
      </c>
      <c r="F5" s="35" t="s">
        <v>38</v>
      </c>
      <c r="G5" s="11"/>
      <c r="H5" s="36" t="s">
        <v>39</v>
      </c>
      <c r="I5" s="35" t="s">
        <v>40</v>
      </c>
    </row>
    <row r="6" spans="1:12" ht="175.95" customHeight="1" thickBot="1" x14ac:dyDescent="0.3">
      <c r="A6" s="73" t="s">
        <v>12</v>
      </c>
      <c r="B6" s="34"/>
      <c r="C6" s="88" t="s">
        <v>41</v>
      </c>
      <c r="D6" s="33">
        <v>786000</v>
      </c>
      <c r="E6" s="32">
        <v>0.2</v>
      </c>
      <c r="F6" s="30">
        <f>ROUND(D6*(1-E6),0)</f>
        <v>628800</v>
      </c>
      <c r="G6" s="11"/>
      <c r="H6" s="31"/>
      <c r="I6" s="30">
        <f>H6*F6</f>
        <v>0</v>
      </c>
      <c r="J6" s="2"/>
      <c r="K6" s="29"/>
      <c r="L6" s="2"/>
    </row>
    <row r="7" spans="1:12" x14ac:dyDescent="0.25">
      <c r="G7" s="11"/>
      <c r="H7" s="11"/>
      <c r="I7" s="3"/>
    </row>
    <row r="8" spans="1:12" x14ac:dyDescent="0.25">
      <c r="A8" s="28" t="s">
        <v>42</v>
      </c>
      <c r="B8" s="28"/>
      <c r="D8" s="13"/>
      <c r="F8" s="27"/>
      <c r="G8" s="11"/>
      <c r="H8" s="11"/>
      <c r="I8" s="13"/>
    </row>
    <row r="9" spans="1:12" ht="32.9" customHeight="1" x14ac:dyDescent="0.25">
      <c r="A9" s="26" t="s">
        <v>43</v>
      </c>
      <c r="B9" s="25" t="s">
        <v>4</v>
      </c>
      <c r="C9" s="24"/>
      <c r="D9" s="98" t="s">
        <v>44</v>
      </c>
      <c r="E9" s="99"/>
      <c r="F9" s="22" t="s">
        <v>38</v>
      </c>
      <c r="G9" s="11"/>
      <c r="H9" s="23" t="s">
        <v>39</v>
      </c>
      <c r="I9" s="22" t="s">
        <v>45</v>
      </c>
    </row>
    <row r="10" spans="1:12" ht="21.45" customHeight="1" x14ac:dyDescent="0.25">
      <c r="A10" s="18" t="s">
        <v>46</v>
      </c>
      <c r="B10" s="104" t="s">
        <v>47</v>
      </c>
      <c r="C10" s="105"/>
      <c r="D10" s="105"/>
      <c r="E10" s="106"/>
      <c r="F10" s="49">
        <v>30517</v>
      </c>
      <c r="G10" s="11"/>
      <c r="H10" s="50"/>
      <c r="I10" s="16">
        <f t="shared" ref="I10:I16" si="0">H10*F10</f>
        <v>0</v>
      </c>
    </row>
    <row r="11" spans="1:12" ht="21.45" customHeight="1" x14ac:dyDescent="0.25">
      <c r="A11" s="18" t="s">
        <v>48</v>
      </c>
      <c r="B11" s="104" t="s">
        <v>179</v>
      </c>
      <c r="C11" s="105"/>
      <c r="D11" s="105"/>
      <c r="E11" s="106"/>
      <c r="F11" s="19" t="s">
        <v>49</v>
      </c>
      <c r="G11" s="11"/>
      <c r="H11" s="50"/>
      <c r="I11" s="16"/>
    </row>
    <row r="12" spans="1:12" s="15" customFormat="1" ht="23.5" customHeight="1" x14ac:dyDescent="0.25">
      <c r="A12" s="18" t="s">
        <v>50</v>
      </c>
      <c r="B12" s="104" t="s">
        <v>51</v>
      </c>
      <c r="C12" s="105"/>
      <c r="D12" s="105"/>
      <c r="E12" s="106"/>
      <c r="F12" s="20">
        <v>5320</v>
      </c>
      <c r="G12" s="17"/>
      <c r="H12" s="50"/>
      <c r="I12" s="20">
        <f t="shared" si="0"/>
        <v>0</v>
      </c>
    </row>
    <row r="13" spans="1:12" ht="21.45" customHeight="1" x14ac:dyDescent="0.25">
      <c r="A13" s="21" t="s">
        <v>52</v>
      </c>
      <c r="B13" s="104" t="s">
        <v>53</v>
      </c>
      <c r="C13" s="105"/>
      <c r="D13" s="105"/>
      <c r="E13" s="106"/>
      <c r="F13" s="19">
        <v>7679</v>
      </c>
      <c r="G13" s="11"/>
      <c r="H13" s="50"/>
      <c r="I13" s="16">
        <f t="shared" si="0"/>
        <v>0</v>
      </c>
    </row>
    <row r="14" spans="1:12" ht="25.55" customHeight="1" x14ac:dyDescent="0.25">
      <c r="A14" s="21" t="s">
        <v>54</v>
      </c>
      <c r="B14" s="104" t="s">
        <v>180</v>
      </c>
      <c r="C14" s="105"/>
      <c r="D14" s="105"/>
      <c r="E14" s="106"/>
      <c r="F14" s="19">
        <v>2556</v>
      </c>
      <c r="G14" s="11"/>
      <c r="H14" s="50"/>
      <c r="I14" s="16">
        <f t="shared" si="0"/>
        <v>0</v>
      </c>
    </row>
    <row r="15" spans="1:12" ht="21.45" customHeight="1" x14ac:dyDescent="0.25">
      <c r="A15" s="21" t="s">
        <v>55</v>
      </c>
      <c r="B15" s="104" t="s">
        <v>56</v>
      </c>
      <c r="C15" s="105"/>
      <c r="D15" s="105"/>
      <c r="E15" s="106"/>
      <c r="F15" s="19" t="s">
        <v>49</v>
      </c>
      <c r="G15" s="11"/>
      <c r="H15" s="50"/>
      <c r="I15" s="16"/>
    </row>
    <row r="16" spans="1:12" ht="21.45" customHeight="1" x14ac:dyDescent="0.25">
      <c r="A16" s="18" t="s">
        <v>57</v>
      </c>
      <c r="B16" s="104" t="s">
        <v>58</v>
      </c>
      <c r="C16" s="105"/>
      <c r="D16" s="105"/>
      <c r="E16" s="106"/>
      <c r="F16" s="49">
        <v>-892</v>
      </c>
      <c r="G16" s="11"/>
      <c r="H16" s="50"/>
      <c r="I16" s="16">
        <f t="shared" si="0"/>
        <v>0</v>
      </c>
    </row>
    <row r="17" spans="1:9" ht="22.55" customHeight="1" x14ac:dyDescent="0.25">
      <c r="A17" s="18" t="s">
        <v>59</v>
      </c>
      <c r="B17" s="104" t="s">
        <v>60</v>
      </c>
      <c r="C17" s="105"/>
      <c r="D17" s="105"/>
      <c r="E17" s="106"/>
      <c r="F17" s="19" t="s">
        <v>49</v>
      </c>
      <c r="G17" s="11"/>
      <c r="H17" s="50"/>
      <c r="I17" s="16"/>
    </row>
    <row r="18" spans="1:9" s="15" customFormat="1" ht="22.55" customHeight="1" x14ac:dyDescent="0.25">
      <c r="A18" s="21" t="s">
        <v>61</v>
      </c>
      <c r="B18" s="104" t="s">
        <v>175</v>
      </c>
      <c r="C18" s="105"/>
      <c r="D18" s="105"/>
      <c r="E18" s="106"/>
      <c r="F18" s="19" t="s">
        <v>49</v>
      </c>
      <c r="G18" s="17"/>
      <c r="H18" s="50"/>
      <c r="I18" s="20"/>
    </row>
    <row r="19" spans="1:9" ht="23.5" customHeight="1" x14ac:dyDescent="0.25">
      <c r="A19" s="18" t="s">
        <v>62</v>
      </c>
      <c r="B19" s="104" t="s">
        <v>63</v>
      </c>
      <c r="C19" s="105"/>
      <c r="D19" s="105"/>
      <c r="E19" s="106"/>
      <c r="F19" s="49">
        <v>407</v>
      </c>
      <c r="G19" s="11"/>
      <c r="H19" s="50"/>
      <c r="I19" s="20">
        <f t="shared" ref="I19:I27" si="1">H19*F19</f>
        <v>0</v>
      </c>
    </row>
    <row r="20" spans="1:9" ht="23.5" customHeight="1" x14ac:dyDescent="0.25">
      <c r="A20" s="18" t="s">
        <v>64</v>
      </c>
      <c r="B20" s="104" t="s">
        <v>65</v>
      </c>
      <c r="C20" s="105"/>
      <c r="D20" s="105"/>
      <c r="E20" s="106"/>
      <c r="F20" s="49">
        <v>-6220</v>
      </c>
      <c r="G20" s="11"/>
      <c r="H20" s="50"/>
      <c r="I20" s="16">
        <f t="shared" si="1"/>
        <v>0</v>
      </c>
    </row>
    <row r="21" spans="1:9" ht="22.55" customHeight="1" x14ac:dyDescent="0.25">
      <c r="A21" s="18" t="s">
        <v>66</v>
      </c>
      <c r="B21" s="104" t="s">
        <v>67</v>
      </c>
      <c r="C21" s="105"/>
      <c r="D21" s="105"/>
      <c r="E21" s="106"/>
      <c r="F21" s="19">
        <v>15822</v>
      </c>
      <c r="G21" s="11"/>
      <c r="H21" s="50"/>
      <c r="I21" s="16">
        <f t="shared" si="1"/>
        <v>0</v>
      </c>
    </row>
    <row r="22" spans="1:9" s="15" customFormat="1" ht="22.55" customHeight="1" x14ac:dyDescent="0.25">
      <c r="A22" s="18" t="s">
        <v>68</v>
      </c>
      <c r="B22" s="104" t="s">
        <v>69</v>
      </c>
      <c r="C22" s="105"/>
      <c r="D22" s="105"/>
      <c r="E22" s="106"/>
      <c r="F22" s="19">
        <v>16092</v>
      </c>
      <c r="G22" s="17"/>
      <c r="H22" s="50"/>
      <c r="I22" s="16">
        <f t="shared" si="1"/>
        <v>0</v>
      </c>
    </row>
    <row r="23" spans="1:9" ht="22.55" customHeight="1" x14ac:dyDescent="0.25">
      <c r="A23" s="18" t="s">
        <v>147</v>
      </c>
      <c r="B23" s="104" t="s">
        <v>70</v>
      </c>
      <c r="C23" s="105"/>
      <c r="D23" s="105"/>
      <c r="E23" s="106"/>
      <c r="F23" s="19" t="s">
        <v>71</v>
      </c>
      <c r="G23" s="11"/>
      <c r="H23" s="50"/>
      <c r="I23" s="16"/>
    </row>
    <row r="24" spans="1:9" ht="22.55" customHeight="1" x14ac:dyDescent="0.25">
      <c r="A24" s="18" t="s">
        <v>72</v>
      </c>
      <c r="B24" s="104" t="s">
        <v>73</v>
      </c>
      <c r="C24" s="105"/>
      <c r="D24" s="105"/>
      <c r="E24" s="106"/>
      <c r="F24" s="19">
        <v>5515.9</v>
      </c>
      <c r="G24" s="11"/>
      <c r="H24" s="50"/>
      <c r="I24" s="16">
        <f t="shared" si="1"/>
        <v>0</v>
      </c>
    </row>
    <row r="25" spans="1:9" s="15" customFormat="1" ht="22.55" customHeight="1" x14ac:dyDescent="0.25">
      <c r="A25" s="18" t="s">
        <v>76</v>
      </c>
      <c r="B25" s="104" t="s">
        <v>77</v>
      </c>
      <c r="C25" s="105"/>
      <c r="D25" s="105"/>
      <c r="E25" s="106"/>
      <c r="F25" s="19">
        <v>2860</v>
      </c>
      <c r="G25" s="17"/>
      <c r="H25" s="50"/>
      <c r="I25" s="16">
        <f t="shared" si="1"/>
        <v>0</v>
      </c>
    </row>
    <row r="26" spans="1:9" s="15" customFormat="1" ht="22.4" customHeight="1" x14ac:dyDescent="0.25">
      <c r="A26" s="18" t="s">
        <v>78</v>
      </c>
      <c r="B26" s="104" t="s">
        <v>79</v>
      </c>
      <c r="C26" s="105"/>
      <c r="D26" s="105"/>
      <c r="E26" s="106"/>
      <c r="F26" s="19">
        <v>2955</v>
      </c>
      <c r="G26" s="17"/>
      <c r="H26" s="50"/>
      <c r="I26" s="16">
        <f t="shared" si="1"/>
        <v>0</v>
      </c>
    </row>
    <row r="27" spans="1:9" s="15" customFormat="1" ht="22.4" customHeight="1" x14ac:dyDescent="0.25">
      <c r="A27" s="18" t="s">
        <v>80</v>
      </c>
      <c r="B27" s="104" t="s">
        <v>173</v>
      </c>
      <c r="C27" s="105"/>
      <c r="D27" s="105"/>
      <c r="E27" s="106"/>
      <c r="F27" s="19">
        <v>3921</v>
      </c>
      <c r="G27" s="17"/>
      <c r="H27" s="50"/>
      <c r="I27" s="16">
        <f t="shared" si="1"/>
        <v>0</v>
      </c>
    </row>
    <row r="28" spans="1:9" s="15" customFormat="1" ht="22.4" customHeight="1" x14ac:dyDescent="0.25">
      <c r="A28" s="18" t="s">
        <v>81</v>
      </c>
      <c r="B28" s="104" t="s">
        <v>176</v>
      </c>
      <c r="C28" s="105"/>
      <c r="D28" s="105"/>
      <c r="E28" s="106"/>
      <c r="F28" s="19">
        <v>12194</v>
      </c>
      <c r="G28" s="17"/>
      <c r="H28" s="50"/>
      <c r="I28" s="16">
        <f t="shared" ref="I28" si="2">H28*F28</f>
        <v>0</v>
      </c>
    </row>
    <row r="29" spans="1:9" s="15" customFormat="1" ht="22.55" customHeight="1" x14ac:dyDescent="0.25">
      <c r="A29" s="18" t="s">
        <v>82</v>
      </c>
      <c r="B29" s="104" t="s">
        <v>83</v>
      </c>
      <c r="C29" s="105"/>
      <c r="D29" s="105"/>
      <c r="E29" s="106"/>
      <c r="F29" s="19">
        <v>4962</v>
      </c>
      <c r="G29" s="17"/>
      <c r="H29" s="50"/>
      <c r="I29" s="16">
        <f t="shared" ref="I29:I30" si="3">H29*F29</f>
        <v>0</v>
      </c>
    </row>
    <row r="30" spans="1:9" s="15" customFormat="1" ht="21.45" customHeight="1" x14ac:dyDescent="0.25">
      <c r="A30" s="18" t="s">
        <v>84</v>
      </c>
      <c r="B30" s="104" t="s">
        <v>177</v>
      </c>
      <c r="C30" s="105"/>
      <c r="D30" s="105"/>
      <c r="E30" s="106"/>
      <c r="F30" s="19">
        <v>4412</v>
      </c>
      <c r="G30" s="17"/>
      <c r="H30" s="50"/>
      <c r="I30" s="16">
        <f t="shared" si="3"/>
        <v>0</v>
      </c>
    </row>
    <row r="31" spans="1:9" s="15" customFormat="1" ht="22.55" customHeight="1" x14ac:dyDescent="0.25">
      <c r="A31" s="18" t="s">
        <v>85</v>
      </c>
      <c r="B31" s="104" t="s">
        <v>86</v>
      </c>
      <c r="C31" s="105"/>
      <c r="D31" s="105"/>
      <c r="E31" s="106"/>
      <c r="F31" s="19" t="s">
        <v>71</v>
      </c>
      <c r="G31" s="17"/>
      <c r="H31" s="50"/>
      <c r="I31" s="16"/>
    </row>
    <row r="32" spans="1:9" s="15" customFormat="1" ht="22.55" customHeight="1" x14ac:dyDescent="0.25">
      <c r="A32" s="18" t="s">
        <v>87</v>
      </c>
      <c r="B32" s="104" t="s">
        <v>88</v>
      </c>
      <c r="C32" s="105"/>
      <c r="D32" s="105"/>
      <c r="E32" s="106"/>
      <c r="F32" s="19" t="s">
        <v>71</v>
      </c>
      <c r="G32" s="17"/>
      <c r="H32" s="50"/>
      <c r="I32" s="16"/>
    </row>
    <row r="33" spans="1:10" ht="24.6" customHeight="1" x14ac:dyDescent="0.25">
      <c r="A33" s="18" t="s">
        <v>89</v>
      </c>
      <c r="B33" s="104" t="s">
        <v>178</v>
      </c>
      <c r="C33" s="105"/>
      <c r="D33" s="105"/>
      <c r="E33" s="106"/>
      <c r="F33" s="49">
        <v>4276</v>
      </c>
      <c r="G33" s="11"/>
      <c r="H33" s="50"/>
      <c r="I33" s="16">
        <f>H33*F33</f>
        <v>0</v>
      </c>
      <c r="J33" s="15"/>
    </row>
    <row r="34" spans="1:10" ht="22.4" customHeight="1" x14ac:dyDescent="0.25">
      <c r="A34" s="18" t="s">
        <v>90</v>
      </c>
      <c r="B34" s="104" t="s">
        <v>91</v>
      </c>
      <c r="C34" s="105"/>
      <c r="D34" s="105"/>
      <c r="E34" s="106"/>
      <c r="F34" s="49">
        <v>887</v>
      </c>
      <c r="G34" s="11"/>
      <c r="H34" s="50"/>
      <c r="I34" s="16">
        <f>H34*F34</f>
        <v>0</v>
      </c>
      <c r="J34" s="15"/>
    </row>
    <row r="35" spans="1:10" ht="22.4" customHeight="1" x14ac:dyDescent="0.25">
      <c r="A35" s="18" t="s">
        <v>92</v>
      </c>
      <c r="B35" s="104" t="s">
        <v>93</v>
      </c>
      <c r="C35" s="105"/>
      <c r="D35" s="105"/>
      <c r="E35" s="106"/>
      <c r="F35" s="49">
        <v>1351</v>
      </c>
      <c r="G35" s="11"/>
      <c r="H35" s="50"/>
      <c r="I35" s="16">
        <f t="shared" ref="I35:I36" si="4">H35*F35</f>
        <v>0</v>
      </c>
      <c r="J35" s="15"/>
    </row>
    <row r="36" spans="1:10" ht="22.4" customHeight="1" x14ac:dyDescent="0.25">
      <c r="A36" s="18" t="s">
        <v>94</v>
      </c>
      <c r="B36" s="104" t="s">
        <v>95</v>
      </c>
      <c r="C36" s="105"/>
      <c r="D36" s="105"/>
      <c r="E36" s="106"/>
      <c r="F36" s="49">
        <v>1176</v>
      </c>
      <c r="G36" s="11"/>
      <c r="H36" s="50"/>
      <c r="I36" s="16">
        <f t="shared" si="4"/>
        <v>0</v>
      </c>
      <c r="J36" s="15"/>
    </row>
    <row r="37" spans="1:10" s="15" customFormat="1" ht="22.55" customHeight="1" x14ac:dyDescent="0.25">
      <c r="A37" s="18" t="s">
        <v>96</v>
      </c>
      <c r="B37" s="104" t="s">
        <v>97</v>
      </c>
      <c r="C37" s="105"/>
      <c r="D37" s="105"/>
      <c r="E37" s="106"/>
      <c r="F37" s="19">
        <v>2367.4</v>
      </c>
      <c r="G37" s="17"/>
      <c r="H37" s="50"/>
      <c r="I37" s="16">
        <f t="shared" ref="I37" si="5">H37*F37</f>
        <v>0</v>
      </c>
    </row>
    <row r="38" spans="1:10" s="15" customFormat="1" ht="22.55" customHeight="1" x14ac:dyDescent="0.25">
      <c r="A38" s="18" t="s">
        <v>98</v>
      </c>
      <c r="B38" s="104" t="s">
        <v>99</v>
      </c>
      <c r="C38" s="105"/>
      <c r="D38" s="105"/>
      <c r="E38" s="106"/>
      <c r="F38" s="19">
        <v>4213.0600000000004</v>
      </c>
      <c r="G38" s="17"/>
      <c r="H38" s="50"/>
      <c r="I38" s="16"/>
    </row>
    <row r="39" spans="1:10" s="15" customFormat="1" ht="22.55" customHeight="1" x14ac:dyDescent="0.25">
      <c r="A39" s="18" t="s">
        <v>100</v>
      </c>
      <c r="B39" s="104" t="s">
        <v>101</v>
      </c>
      <c r="C39" s="105"/>
      <c r="D39" s="105"/>
      <c r="E39" s="106"/>
      <c r="F39" s="19">
        <v>355.37</v>
      </c>
      <c r="G39" s="17"/>
      <c r="H39" s="50"/>
      <c r="I39" s="16">
        <f t="shared" ref="I39:I46" si="6">H39*F39</f>
        <v>0</v>
      </c>
    </row>
    <row r="40" spans="1:10" s="15" customFormat="1" ht="22.55" customHeight="1" x14ac:dyDescent="0.25">
      <c r="A40" s="18" t="s">
        <v>102</v>
      </c>
      <c r="B40" s="104" t="s">
        <v>103</v>
      </c>
      <c r="C40" s="105"/>
      <c r="D40" s="105"/>
      <c r="E40" s="106"/>
      <c r="F40" s="19">
        <v>2934</v>
      </c>
      <c r="G40" s="17"/>
      <c r="H40" s="50"/>
      <c r="I40" s="16">
        <f t="shared" si="6"/>
        <v>0</v>
      </c>
    </row>
    <row r="41" spans="1:10" s="15" customFormat="1" ht="22.55" customHeight="1" x14ac:dyDescent="0.25">
      <c r="A41" s="18" t="s">
        <v>104</v>
      </c>
      <c r="B41" s="104" t="s">
        <v>105</v>
      </c>
      <c r="C41" s="105"/>
      <c r="D41" s="105"/>
      <c r="E41" s="106"/>
      <c r="F41" s="19">
        <v>3630.8</v>
      </c>
      <c r="G41" s="17"/>
      <c r="H41" s="50"/>
      <c r="I41" s="16">
        <f t="shared" si="6"/>
        <v>0</v>
      </c>
    </row>
    <row r="42" spans="1:10" s="15" customFormat="1" ht="22.55" customHeight="1" x14ac:dyDescent="0.25">
      <c r="A42" s="18" t="s">
        <v>106</v>
      </c>
      <c r="B42" s="104" t="s">
        <v>107</v>
      </c>
      <c r="C42" s="105"/>
      <c r="D42" s="105"/>
      <c r="E42" s="106"/>
      <c r="F42" s="19">
        <v>6302</v>
      </c>
      <c r="G42" s="17"/>
      <c r="H42" s="50"/>
      <c r="I42" s="16">
        <f t="shared" si="6"/>
        <v>0</v>
      </c>
    </row>
    <row r="43" spans="1:10" s="15" customFormat="1" ht="22.55" customHeight="1" x14ac:dyDescent="0.25">
      <c r="A43" s="18" t="s">
        <v>108</v>
      </c>
      <c r="B43" s="104" t="s">
        <v>109</v>
      </c>
      <c r="C43" s="105"/>
      <c r="D43" s="105"/>
      <c r="E43" s="106"/>
      <c r="F43" s="19">
        <v>4650</v>
      </c>
      <c r="G43" s="17"/>
      <c r="H43" s="50"/>
      <c r="I43" s="16">
        <f t="shared" si="6"/>
        <v>0</v>
      </c>
    </row>
    <row r="44" spans="1:10" s="15" customFormat="1" ht="22.55" customHeight="1" x14ac:dyDescent="0.25">
      <c r="A44" s="18" t="s">
        <v>110</v>
      </c>
      <c r="B44" s="104" t="s">
        <v>111</v>
      </c>
      <c r="C44" s="105"/>
      <c r="D44" s="105"/>
      <c r="E44" s="106"/>
      <c r="F44" s="19">
        <v>3517.6</v>
      </c>
      <c r="G44" s="17"/>
      <c r="H44" s="50"/>
      <c r="I44" s="16">
        <f t="shared" si="6"/>
        <v>0</v>
      </c>
    </row>
    <row r="45" spans="1:10" s="15" customFormat="1" ht="22.4" customHeight="1" x14ac:dyDescent="0.25">
      <c r="A45" s="18" t="s">
        <v>112</v>
      </c>
      <c r="B45" s="104" t="s">
        <v>113</v>
      </c>
      <c r="C45" s="105"/>
      <c r="D45" s="105"/>
      <c r="E45" s="106"/>
      <c r="F45" s="19">
        <v>4996</v>
      </c>
      <c r="G45" s="17"/>
      <c r="H45" s="50"/>
      <c r="I45" s="16">
        <f t="shared" si="6"/>
        <v>0</v>
      </c>
    </row>
    <row r="46" spans="1:10" s="15" customFormat="1" ht="22.55" customHeight="1" x14ac:dyDescent="0.25">
      <c r="A46" s="18" t="s">
        <v>114</v>
      </c>
      <c r="B46" s="104" t="s">
        <v>115</v>
      </c>
      <c r="C46" s="105"/>
      <c r="D46" s="105"/>
      <c r="E46" s="106"/>
      <c r="F46" s="19">
        <v>1912</v>
      </c>
      <c r="G46" s="17"/>
      <c r="H46" s="50"/>
      <c r="I46" s="16">
        <f t="shared" si="6"/>
        <v>0</v>
      </c>
    </row>
    <row r="47" spans="1:10" s="15" customFormat="1" ht="22.55" customHeight="1" x14ac:dyDescent="0.25">
      <c r="A47" s="18" t="s">
        <v>116</v>
      </c>
      <c r="B47" s="104" t="s">
        <v>117</v>
      </c>
      <c r="C47" s="105"/>
      <c r="D47" s="105"/>
      <c r="E47" s="106"/>
      <c r="F47" s="19">
        <v>2968</v>
      </c>
      <c r="G47" s="17"/>
      <c r="H47" s="50"/>
      <c r="I47" s="16">
        <f t="shared" ref="I47:I48" si="7">H47*F47</f>
        <v>0</v>
      </c>
    </row>
    <row r="48" spans="1:10" s="15" customFormat="1" ht="22.55" customHeight="1" x14ac:dyDescent="0.25">
      <c r="A48" s="18" t="s">
        <v>118</v>
      </c>
      <c r="B48" s="104" t="s">
        <v>119</v>
      </c>
      <c r="C48" s="105"/>
      <c r="D48" s="105"/>
      <c r="E48" s="106"/>
      <c r="F48" s="19">
        <v>6951</v>
      </c>
      <c r="G48" s="17"/>
      <c r="H48" s="50"/>
      <c r="I48" s="16">
        <f t="shared" si="7"/>
        <v>0</v>
      </c>
    </row>
    <row r="49" spans="1:12" s="15" customFormat="1" ht="22.55" customHeight="1" thickBot="1" x14ac:dyDescent="0.3">
      <c r="A49" s="46"/>
      <c r="B49" s="47"/>
      <c r="C49" s="47"/>
      <c r="D49" s="47"/>
      <c r="E49" s="47"/>
      <c r="F49" s="48"/>
      <c r="G49" s="48"/>
      <c r="H49" s="48"/>
      <c r="I49" s="48"/>
    </row>
    <row r="50" spans="1:12" ht="22.55" customHeight="1" thickBot="1" x14ac:dyDescent="0.3">
      <c r="A50" s="102"/>
      <c r="B50" s="102"/>
      <c r="C50" s="102"/>
      <c r="D50" s="102"/>
      <c r="E50" s="102"/>
      <c r="F50" s="13"/>
      <c r="G50" s="13"/>
      <c r="H50" s="10" t="s">
        <v>120</v>
      </c>
      <c r="I50" s="9">
        <f>SUM(I10:I48)</f>
        <v>0</v>
      </c>
    </row>
    <row r="51" spans="1:12" ht="22.55" customHeight="1" thickBot="1" x14ac:dyDescent="0.3">
      <c r="A51" s="103" t="s">
        <v>28</v>
      </c>
      <c r="B51" s="103"/>
      <c r="C51" s="103"/>
      <c r="D51" s="103"/>
      <c r="E51" s="103"/>
      <c r="F51" s="14"/>
      <c r="G51" s="11"/>
      <c r="H51" s="11"/>
      <c r="I51" s="13"/>
    </row>
    <row r="52" spans="1:12" ht="22.55" customHeight="1" thickBot="1" x14ac:dyDescent="0.3">
      <c r="A52" s="100" t="s">
        <v>29</v>
      </c>
      <c r="B52" s="100"/>
      <c r="C52" s="100"/>
      <c r="D52" s="100"/>
      <c r="E52" s="100"/>
      <c r="F52" s="12"/>
      <c r="G52" s="11"/>
      <c r="H52" s="10" t="s">
        <v>121</v>
      </c>
      <c r="I52" s="9">
        <f>I50+I6</f>
        <v>0</v>
      </c>
      <c r="J52" s="8"/>
      <c r="K52" s="29"/>
    </row>
    <row r="53" spans="1:12" s="7" customFormat="1" ht="33.65" customHeight="1" x14ac:dyDescent="0.2">
      <c r="A53" s="101" t="s">
        <v>30</v>
      </c>
      <c r="B53" s="101"/>
      <c r="C53" s="101"/>
      <c r="D53" s="101"/>
      <c r="E53" s="101"/>
      <c r="F53" s="101"/>
      <c r="G53" s="65"/>
      <c r="H53" s="65"/>
      <c r="I53" s="65"/>
      <c r="J53" s="65"/>
      <c r="K53" s="65"/>
      <c r="L53" s="65"/>
    </row>
    <row r="54" spans="1:12" ht="41.35" customHeight="1" x14ac:dyDescent="0.25">
      <c r="A54" s="101" t="s">
        <v>31</v>
      </c>
      <c r="B54" s="101"/>
      <c r="C54" s="101"/>
      <c r="D54" s="101"/>
      <c r="E54" s="101"/>
      <c r="F54" s="101"/>
    </row>
    <row r="55" spans="1:12" ht="31.5" customHeight="1" x14ac:dyDescent="0.25">
      <c r="A55" s="101" t="s">
        <v>32</v>
      </c>
      <c r="B55" s="101"/>
      <c r="C55" s="101"/>
      <c r="D55" s="101"/>
      <c r="E55" s="101"/>
      <c r="F55" s="101"/>
    </row>
    <row r="56" spans="1:12" ht="14.4" customHeight="1" x14ac:dyDescent="0.25"/>
    <row r="57" spans="1:12" s="6" customFormat="1" ht="14.4" customHeight="1" x14ac:dyDescent="0.25">
      <c r="C57" s="5"/>
      <c r="D57" s="3"/>
      <c r="E57" s="4"/>
      <c r="F57" s="3"/>
      <c r="G57" s="1"/>
      <c r="H57" s="1"/>
      <c r="I57" s="2"/>
      <c r="J57" s="1"/>
      <c r="K57" s="1"/>
      <c r="L57" s="1"/>
    </row>
    <row r="58" spans="1:12" s="6" customFormat="1" ht="14.4" customHeight="1" x14ac:dyDescent="0.25">
      <c r="C58" s="5"/>
      <c r="D58" s="3"/>
      <c r="E58" s="4"/>
      <c r="F58" s="3"/>
      <c r="G58" s="1"/>
      <c r="H58" s="1"/>
      <c r="I58" s="2"/>
      <c r="J58" s="1"/>
      <c r="K58" s="1"/>
      <c r="L58" s="1"/>
    </row>
  </sheetData>
  <mergeCells count="48">
    <mergeCell ref="B44:E44"/>
    <mergeCell ref="B43:E43"/>
    <mergeCell ref="B37:E37"/>
    <mergeCell ref="B36:E36"/>
    <mergeCell ref="B41:E41"/>
    <mergeCell ref="B42:E42"/>
    <mergeCell ref="B12:E12"/>
    <mergeCell ref="B13:E13"/>
    <mergeCell ref="B15:E15"/>
    <mergeCell ref="B16:E16"/>
    <mergeCell ref="B14:E14"/>
    <mergeCell ref="B47:E47"/>
    <mergeCell ref="B48:E48"/>
    <mergeCell ref="B17:E17"/>
    <mergeCell ref="B18:E18"/>
    <mergeCell ref="B19:E19"/>
    <mergeCell ref="B20:E20"/>
    <mergeCell ref="B21:E21"/>
    <mergeCell ref="B22:E22"/>
    <mergeCell ref="B23:E23"/>
    <mergeCell ref="B24:E24"/>
    <mergeCell ref="B25:E25"/>
    <mergeCell ref="B46:E46"/>
    <mergeCell ref="B34:E34"/>
    <mergeCell ref="B35:E35"/>
    <mergeCell ref="B45:E45"/>
    <mergeCell ref="B26:E26"/>
    <mergeCell ref="A2:F2"/>
    <mergeCell ref="H2:I2"/>
    <mergeCell ref="D9:E9"/>
    <mergeCell ref="B10:E10"/>
    <mergeCell ref="B11:E11"/>
    <mergeCell ref="A55:F55"/>
    <mergeCell ref="B27:E27"/>
    <mergeCell ref="A50:E50"/>
    <mergeCell ref="A51:E51"/>
    <mergeCell ref="A52:E52"/>
    <mergeCell ref="A53:F53"/>
    <mergeCell ref="A54:F54"/>
    <mergeCell ref="B29:E29"/>
    <mergeCell ref="B30:E30"/>
    <mergeCell ref="B28:E28"/>
    <mergeCell ref="B31:E31"/>
    <mergeCell ref="B32:E32"/>
    <mergeCell ref="B38:E38"/>
    <mergeCell ref="B39:E39"/>
    <mergeCell ref="B33:E33"/>
    <mergeCell ref="B40:E40"/>
  </mergeCells>
  <printOptions horizontalCentered="1" verticalCentered="1"/>
  <pageMargins left="0.23622047244094491" right="0.23622047244094491" top="0.74803149606299213" bottom="0.74803149606299213" header="0.31496062992125984" footer="0.31496062992125984"/>
  <pageSetup paperSize="9" scale="4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5C6E3-A2BD-4BEA-BAC1-38C1EF6276D6}">
  <sheetPr codeName="Sheet2">
    <tabColor theme="7" tint="0.79998168889431442"/>
    <pageSetUpPr fitToPage="1"/>
  </sheetPr>
  <dimension ref="A1:M60"/>
  <sheetViews>
    <sheetView showGridLines="0" zoomScale="80" zoomScaleNormal="80" zoomScaleSheetLayoutView="80" zoomScalePageLayoutView="80" workbookViewId="0">
      <selection activeCell="B14" sqref="B14:E14"/>
    </sheetView>
  </sheetViews>
  <sheetFormatPr baseColWidth="10" defaultColWidth="8.6328125" defaultRowHeight="14.4" x14ac:dyDescent="0.25"/>
  <cols>
    <col min="1" max="1" width="19.453125" style="6" customWidth="1"/>
    <col min="2" max="2" width="29.453125" style="6" customWidth="1"/>
    <col min="3" max="3" width="44" style="5" customWidth="1"/>
    <col min="4" max="4" width="12.453125" style="3" bestFit="1" customWidth="1"/>
    <col min="5" max="5" width="12.36328125" style="4" bestFit="1" customWidth="1"/>
    <col min="6" max="6" width="13.1796875" style="3" customWidth="1"/>
    <col min="7" max="7" width="3.81640625" style="1" customWidth="1"/>
    <col min="8" max="8" width="11.453125" style="1" customWidth="1"/>
    <col min="9" max="9" width="15.453125" style="2" customWidth="1"/>
    <col min="10" max="10" width="18.453125" style="1" customWidth="1"/>
    <col min="11" max="11" width="8.6328125" style="1"/>
    <col min="12" max="12" width="42.36328125" style="1" customWidth="1"/>
    <col min="13" max="16384" width="8.6328125" style="1"/>
  </cols>
  <sheetData>
    <row r="1" spans="1:13" ht="21.45" customHeight="1" x14ac:dyDescent="0.25">
      <c r="G1" s="11"/>
    </row>
    <row r="2" spans="1:13" ht="46.35" customHeight="1" x14ac:dyDescent="0.25">
      <c r="A2" s="97" t="s">
        <v>122</v>
      </c>
      <c r="B2" s="97"/>
      <c r="C2" s="97"/>
      <c r="D2" s="97"/>
      <c r="E2" s="97"/>
      <c r="F2" s="97"/>
      <c r="G2" s="11"/>
      <c r="H2" s="92" t="s">
        <v>34</v>
      </c>
      <c r="I2" s="93"/>
    </row>
    <row r="3" spans="1:13" ht="10.199999999999999" customHeight="1" x14ac:dyDescent="0.25">
      <c r="A3" s="45"/>
      <c r="B3" s="45"/>
      <c r="C3" s="45"/>
      <c r="D3" s="44"/>
      <c r="E3" s="45"/>
      <c r="F3" s="44"/>
      <c r="G3" s="11"/>
      <c r="H3" s="43"/>
      <c r="I3" s="42"/>
    </row>
    <row r="4" spans="1:13" ht="26.95" customHeight="1" x14ac:dyDescent="0.25">
      <c r="E4" s="41"/>
      <c r="G4" s="11"/>
      <c r="H4" s="40" t="s">
        <v>35</v>
      </c>
    </row>
    <row r="5" spans="1:13" ht="29.45" thickBot="1" x14ac:dyDescent="0.3">
      <c r="A5" s="39" t="s">
        <v>2</v>
      </c>
      <c r="B5" s="39" t="s">
        <v>3</v>
      </c>
      <c r="C5" s="39" t="s">
        <v>4</v>
      </c>
      <c r="D5" s="38" t="s">
        <v>36</v>
      </c>
      <c r="E5" s="37" t="s">
        <v>37</v>
      </c>
      <c r="F5" s="35" t="s">
        <v>38</v>
      </c>
      <c r="G5" s="11"/>
      <c r="H5" s="36" t="s">
        <v>39</v>
      </c>
      <c r="I5" s="35" t="s">
        <v>40</v>
      </c>
    </row>
    <row r="6" spans="1:13" ht="127.9" customHeight="1" thickBot="1" x14ac:dyDescent="0.4">
      <c r="A6" s="51" t="s">
        <v>123</v>
      </c>
      <c r="B6" s="52"/>
      <c r="C6" s="78" t="s">
        <v>124</v>
      </c>
      <c r="D6" s="33">
        <v>622008</v>
      </c>
      <c r="E6" s="32">
        <v>0.2</v>
      </c>
      <c r="F6" s="30">
        <f>D6*(1-E6)</f>
        <v>497606.40000000002</v>
      </c>
      <c r="G6" s="11"/>
      <c r="H6" s="31"/>
      <c r="I6" s="30">
        <f>H6*F6</f>
        <v>0</v>
      </c>
      <c r="J6" s="2"/>
      <c r="K6" s="2"/>
      <c r="L6" s="2"/>
      <c r="M6" s="2"/>
    </row>
    <row r="7" spans="1:13" x14ac:dyDescent="0.25">
      <c r="G7" s="11"/>
      <c r="H7" s="11"/>
      <c r="I7" s="3"/>
    </row>
    <row r="8" spans="1:13" x14ac:dyDescent="0.25">
      <c r="A8" s="28" t="s">
        <v>42</v>
      </c>
      <c r="B8" s="28"/>
      <c r="D8" s="13"/>
      <c r="F8" s="27"/>
      <c r="G8" s="11"/>
      <c r="H8" s="11"/>
      <c r="I8" s="13"/>
    </row>
    <row r="9" spans="1:13" ht="32.9" customHeight="1" x14ac:dyDescent="0.25">
      <c r="A9" s="26" t="s">
        <v>43</v>
      </c>
      <c r="B9" s="89" t="s">
        <v>4</v>
      </c>
      <c r="C9" s="90"/>
      <c r="D9" s="98" t="s">
        <v>44</v>
      </c>
      <c r="E9" s="99"/>
      <c r="F9" s="22" t="s">
        <v>38</v>
      </c>
      <c r="G9" s="11"/>
      <c r="H9" s="23" t="s">
        <v>39</v>
      </c>
      <c r="I9" s="22" t="s">
        <v>45</v>
      </c>
    </row>
    <row r="10" spans="1:13" ht="21.45" customHeight="1" x14ac:dyDescent="0.25">
      <c r="A10" s="56" t="s">
        <v>169</v>
      </c>
      <c r="B10" s="94" t="s">
        <v>136</v>
      </c>
      <c r="C10" s="95"/>
      <c r="D10" s="95"/>
      <c r="E10" s="96"/>
      <c r="F10" s="57">
        <v>6832</v>
      </c>
      <c r="G10" s="11"/>
      <c r="H10" s="55"/>
      <c r="I10" s="16">
        <f>H10*F10</f>
        <v>0</v>
      </c>
    </row>
    <row r="11" spans="1:13" s="15" customFormat="1" ht="21.45" customHeight="1" x14ac:dyDescent="0.25">
      <c r="A11" s="18" t="s">
        <v>50</v>
      </c>
      <c r="B11" s="94" t="s">
        <v>125</v>
      </c>
      <c r="C11" s="95"/>
      <c r="D11" s="95"/>
      <c r="E11" s="96"/>
      <c r="F11" s="19" t="s">
        <v>126</v>
      </c>
      <c r="G11" s="17"/>
      <c r="H11" s="55"/>
      <c r="I11" s="16"/>
    </row>
    <row r="12" spans="1:13" s="15" customFormat="1" ht="21.45" customHeight="1" x14ac:dyDescent="0.25">
      <c r="A12" s="18" t="s">
        <v>52</v>
      </c>
      <c r="B12" s="94" t="s">
        <v>51</v>
      </c>
      <c r="C12" s="95"/>
      <c r="D12" s="95"/>
      <c r="E12" s="96"/>
      <c r="F12" s="19">
        <v>4530</v>
      </c>
      <c r="G12" s="17"/>
      <c r="H12" s="53"/>
      <c r="I12" s="16">
        <f t="shared" ref="I12:I15" si="0">H12*F12</f>
        <v>0</v>
      </c>
    </row>
    <row r="13" spans="1:13" ht="21.45" customHeight="1" x14ac:dyDescent="0.25">
      <c r="A13" s="54" t="s">
        <v>127</v>
      </c>
      <c r="B13" s="94" t="s">
        <v>128</v>
      </c>
      <c r="C13" s="95"/>
      <c r="D13" s="95"/>
      <c r="E13" s="96"/>
      <c r="F13" s="49">
        <v>68850</v>
      </c>
      <c r="G13" s="11"/>
      <c r="H13" s="55"/>
      <c r="I13" s="16">
        <f t="shared" si="0"/>
        <v>0</v>
      </c>
    </row>
    <row r="14" spans="1:13" ht="21.45" customHeight="1" x14ac:dyDescent="0.25">
      <c r="A14" s="54" t="s">
        <v>129</v>
      </c>
      <c r="B14" s="94" t="s">
        <v>130</v>
      </c>
      <c r="C14" s="95"/>
      <c r="D14" s="95"/>
      <c r="E14" s="96"/>
      <c r="F14" s="49">
        <v>29886</v>
      </c>
      <c r="G14" s="11"/>
      <c r="H14" s="55"/>
      <c r="I14" s="16">
        <f t="shared" si="0"/>
        <v>0</v>
      </c>
    </row>
    <row r="15" spans="1:13" s="15" customFormat="1" ht="23.5" customHeight="1" x14ac:dyDescent="0.25">
      <c r="A15" s="54" t="s">
        <v>131</v>
      </c>
      <c r="B15" s="94" t="s">
        <v>132</v>
      </c>
      <c r="C15" s="95"/>
      <c r="D15" s="95"/>
      <c r="E15" s="96"/>
      <c r="F15" s="49">
        <v>17719</v>
      </c>
      <c r="G15" s="17"/>
      <c r="H15" s="53"/>
      <c r="I15" s="16">
        <f t="shared" si="0"/>
        <v>0</v>
      </c>
    </row>
    <row r="16" spans="1:13" ht="21.45" customHeight="1" x14ac:dyDescent="0.25">
      <c r="A16" s="54" t="s">
        <v>133</v>
      </c>
      <c r="B16" s="94" t="s">
        <v>134</v>
      </c>
      <c r="C16" s="95"/>
      <c r="D16" s="95"/>
      <c r="E16" s="96"/>
      <c r="F16" s="49">
        <v>5935</v>
      </c>
      <c r="G16" s="11"/>
      <c r="H16" s="55"/>
      <c r="I16" s="16">
        <v>0</v>
      </c>
    </row>
    <row r="17" spans="1:9" ht="21.45" customHeight="1" x14ac:dyDescent="0.25">
      <c r="A17" s="54" t="s">
        <v>55</v>
      </c>
      <c r="B17" s="94" t="s">
        <v>135</v>
      </c>
      <c r="C17" s="95"/>
      <c r="D17" s="95"/>
      <c r="E17" s="96"/>
      <c r="F17" s="49">
        <v>4528</v>
      </c>
      <c r="G17" s="11"/>
      <c r="H17" s="55"/>
      <c r="I17" s="16">
        <v>0</v>
      </c>
    </row>
    <row r="18" spans="1:9" ht="21.45" customHeight="1" x14ac:dyDescent="0.25">
      <c r="A18" s="54" t="s">
        <v>137</v>
      </c>
      <c r="B18" s="94" t="s">
        <v>168</v>
      </c>
      <c r="C18" s="95"/>
      <c r="D18" s="95"/>
      <c r="E18" s="96"/>
      <c r="F18" s="49">
        <v>3350.819175000001</v>
      </c>
      <c r="G18" s="11"/>
      <c r="H18" s="55"/>
      <c r="I18" s="16">
        <f t="shared" ref="I18:I48" si="1">H18*F18</f>
        <v>0</v>
      </c>
    </row>
    <row r="19" spans="1:9" s="15" customFormat="1" ht="21.45" customHeight="1" x14ac:dyDescent="0.25">
      <c r="A19" s="18" t="s">
        <v>167</v>
      </c>
      <c r="B19" s="94" t="s">
        <v>172</v>
      </c>
      <c r="C19" s="95"/>
      <c r="D19" s="95"/>
      <c r="E19" s="96"/>
      <c r="F19" s="19">
        <v>6204.77</v>
      </c>
      <c r="G19" s="17"/>
      <c r="H19" s="55"/>
      <c r="I19" s="16">
        <f>H19*F19</f>
        <v>0</v>
      </c>
    </row>
    <row r="20" spans="1:9" ht="22.55" customHeight="1" x14ac:dyDescent="0.25">
      <c r="A20" s="18" t="s">
        <v>138</v>
      </c>
      <c r="B20" s="94" t="s">
        <v>139</v>
      </c>
      <c r="C20" s="95"/>
      <c r="D20" s="95"/>
      <c r="E20" s="96"/>
      <c r="F20" s="19">
        <v>-4041</v>
      </c>
      <c r="G20" s="11"/>
      <c r="H20" s="55"/>
      <c r="I20" s="16">
        <f t="shared" si="1"/>
        <v>0</v>
      </c>
    </row>
    <row r="21" spans="1:9" ht="22.55" customHeight="1" x14ac:dyDescent="0.25">
      <c r="A21" s="18" t="s">
        <v>140</v>
      </c>
      <c r="B21" s="94" t="s">
        <v>141</v>
      </c>
      <c r="C21" s="95"/>
      <c r="D21" s="95"/>
      <c r="E21" s="96"/>
      <c r="F21" s="19">
        <v>-8942</v>
      </c>
      <c r="G21" s="11"/>
      <c r="H21" s="55"/>
      <c r="I21" s="16">
        <f t="shared" si="1"/>
        <v>0</v>
      </c>
    </row>
    <row r="22" spans="1:9" s="59" customFormat="1" ht="22.55" customHeight="1" x14ac:dyDescent="0.25">
      <c r="A22" s="18" t="s">
        <v>142</v>
      </c>
      <c r="B22" s="94" t="s">
        <v>143</v>
      </c>
      <c r="C22" s="95"/>
      <c r="D22" s="95"/>
      <c r="E22" s="96"/>
      <c r="F22" s="19">
        <v>7296</v>
      </c>
      <c r="G22" s="58"/>
      <c r="H22" s="50"/>
      <c r="I22" s="20">
        <f t="shared" si="1"/>
        <v>0</v>
      </c>
    </row>
    <row r="23" spans="1:9" s="15" customFormat="1" ht="22.55" customHeight="1" x14ac:dyDescent="0.25">
      <c r="A23" s="18" t="s">
        <v>66</v>
      </c>
      <c r="B23" s="94" t="s">
        <v>67</v>
      </c>
      <c r="C23" s="95"/>
      <c r="D23" s="95"/>
      <c r="E23" s="96"/>
      <c r="F23" s="19">
        <v>18687.702000000005</v>
      </c>
      <c r="G23" s="17"/>
      <c r="H23" s="50"/>
      <c r="I23" s="16">
        <f t="shared" si="1"/>
        <v>0</v>
      </c>
    </row>
    <row r="24" spans="1:9" s="15" customFormat="1" ht="22.55" customHeight="1" x14ac:dyDescent="0.25">
      <c r="A24" s="18" t="s">
        <v>68</v>
      </c>
      <c r="B24" s="94" t="s">
        <v>69</v>
      </c>
      <c r="C24" s="95"/>
      <c r="D24" s="95"/>
      <c r="E24" s="96"/>
      <c r="F24" s="19">
        <v>19008</v>
      </c>
      <c r="G24" s="17"/>
      <c r="H24" s="50"/>
      <c r="I24" s="16">
        <f t="shared" si="1"/>
        <v>0</v>
      </c>
    </row>
    <row r="25" spans="1:9" s="15" customFormat="1" ht="22.55" customHeight="1" x14ac:dyDescent="0.25">
      <c r="A25" s="18" t="s">
        <v>147</v>
      </c>
      <c r="B25" s="94" t="s">
        <v>70</v>
      </c>
      <c r="C25" s="95"/>
      <c r="D25" s="95"/>
      <c r="E25" s="96"/>
      <c r="F25" s="19" t="s">
        <v>126</v>
      </c>
      <c r="G25" s="17"/>
      <c r="H25" s="50"/>
      <c r="I25" s="16"/>
    </row>
    <row r="26" spans="1:9" s="15" customFormat="1" ht="22.55" customHeight="1" x14ac:dyDescent="0.25">
      <c r="A26" s="18" t="s">
        <v>74</v>
      </c>
      <c r="B26" s="94" t="s">
        <v>75</v>
      </c>
      <c r="C26" s="95"/>
      <c r="D26" s="95"/>
      <c r="E26" s="96"/>
      <c r="F26" s="19">
        <v>3025.11</v>
      </c>
      <c r="G26" s="17"/>
      <c r="H26" s="50"/>
      <c r="I26" s="16">
        <f t="shared" si="1"/>
        <v>0</v>
      </c>
    </row>
    <row r="27" spans="1:9" s="15" customFormat="1" ht="22.55" customHeight="1" x14ac:dyDescent="0.25">
      <c r="A27" s="18" t="s">
        <v>144</v>
      </c>
      <c r="B27" s="94" t="s">
        <v>145</v>
      </c>
      <c r="C27" s="95"/>
      <c r="D27" s="95"/>
      <c r="E27" s="96"/>
      <c r="F27" s="19">
        <v>1904</v>
      </c>
      <c r="G27" s="17"/>
      <c r="H27" s="50"/>
      <c r="I27" s="16">
        <f t="shared" si="1"/>
        <v>0</v>
      </c>
    </row>
    <row r="28" spans="1:9" s="15" customFormat="1" ht="22.55" customHeight="1" x14ac:dyDescent="0.25">
      <c r="A28" s="18" t="s">
        <v>76</v>
      </c>
      <c r="B28" s="94" t="s">
        <v>146</v>
      </c>
      <c r="C28" s="95"/>
      <c r="D28" s="95"/>
      <c r="E28" s="96"/>
      <c r="F28" s="19">
        <v>2860</v>
      </c>
      <c r="G28" s="17"/>
      <c r="H28" s="50"/>
      <c r="I28" s="16">
        <f t="shared" si="1"/>
        <v>0</v>
      </c>
    </row>
    <row r="29" spans="1:9" s="15" customFormat="1" ht="22.55" customHeight="1" x14ac:dyDescent="0.25">
      <c r="A29" s="18" t="s">
        <v>78</v>
      </c>
      <c r="B29" s="94" t="s">
        <v>79</v>
      </c>
      <c r="C29" s="95"/>
      <c r="D29" s="95"/>
      <c r="E29" s="96"/>
      <c r="F29" s="19">
        <v>2955</v>
      </c>
      <c r="G29" s="17"/>
      <c r="H29" s="50"/>
      <c r="I29" s="16">
        <f t="shared" si="1"/>
        <v>0</v>
      </c>
    </row>
    <row r="30" spans="1:9" s="15" customFormat="1" ht="22.55" customHeight="1" x14ac:dyDescent="0.25">
      <c r="A30" s="18" t="s">
        <v>80</v>
      </c>
      <c r="B30" s="104" t="s">
        <v>173</v>
      </c>
      <c r="C30" s="105"/>
      <c r="D30" s="105"/>
      <c r="E30" s="106"/>
      <c r="F30" s="19">
        <v>3921</v>
      </c>
      <c r="G30" s="17"/>
      <c r="H30" s="50"/>
      <c r="I30" s="16">
        <f t="shared" si="1"/>
        <v>0</v>
      </c>
    </row>
    <row r="31" spans="1:9" s="15" customFormat="1" ht="22.55" customHeight="1" x14ac:dyDescent="0.25">
      <c r="A31" s="18" t="s">
        <v>174</v>
      </c>
      <c r="B31" s="94" t="s">
        <v>148</v>
      </c>
      <c r="C31" s="95"/>
      <c r="D31" s="95"/>
      <c r="E31" s="96"/>
      <c r="F31" s="19">
        <v>4073</v>
      </c>
      <c r="G31" s="17"/>
      <c r="H31" s="50"/>
      <c r="I31" s="16">
        <f t="shared" si="1"/>
        <v>0</v>
      </c>
    </row>
    <row r="32" spans="1:9" s="15" customFormat="1" ht="22.55" customHeight="1" x14ac:dyDescent="0.25">
      <c r="A32" s="18" t="s">
        <v>149</v>
      </c>
      <c r="B32" s="94" t="s">
        <v>150</v>
      </c>
      <c r="C32" s="95"/>
      <c r="D32" s="95"/>
      <c r="E32" s="96"/>
      <c r="F32" s="19">
        <v>944</v>
      </c>
      <c r="G32" s="17"/>
      <c r="H32" s="50"/>
      <c r="I32" s="16">
        <f t="shared" si="1"/>
        <v>0</v>
      </c>
    </row>
    <row r="33" spans="1:9" s="15" customFormat="1" ht="22.55" customHeight="1" x14ac:dyDescent="0.25">
      <c r="A33" s="21" t="s">
        <v>85</v>
      </c>
      <c r="B33" s="94" t="s">
        <v>86</v>
      </c>
      <c r="C33" s="95"/>
      <c r="D33" s="95"/>
      <c r="E33" s="96"/>
      <c r="F33" s="57" t="s">
        <v>126</v>
      </c>
      <c r="G33" s="17"/>
      <c r="H33" s="50"/>
      <c r="I33" s="16"/>
    </row>
    <row r="34" spans="1:9" s="15" customFormat="1" ht="22.55" customHeight="1" x14ac:dyDescent="0.25">
      <c r="A34" s="18" t="s">
        <v>87</v>
      </c>
      <c r="B34" s="94" t="s">
        <v>88</v>
      </c>
      <c r="C34" s="95"/>
      <c r="D34" s="95"/>
      <c r="E34" s="96"/>
      <c r="F34" s="19" t="s">
        <v>126</v>
      </c>
      <c r="G34" s="17"/>
      <c r="H34" s="50"/>
      <c r="I34" s="16"/>
    </row>
    <row r="35" spans="1:9" ht="22.55" customHeight="1" x14ac:dyDescent="0.25">
      <c r="A35" s="18" t="s">
        <v>90</v>
      </c>
      <c r="B35" s="94" t="s">
        <v>91</v>
      </c>
      <c r="C35" s="95"/>
      <c r="D35" s="95"/>
      <c r="E35" s="96"/>
      <c r="F35" s="19">
        <v>887</v>
      </c>
      <c r="G35" s="11"/>
      <c r="H35" s="55"/>
      <c r="I35" s="16">
        <f t="shared" si="1"/>
        <v>0</v>
      </c>
    </row>
    <row r="36" spans="1:9" ht="22.55" customHeight="1" x14ac:dyDescent="0.25">
      <c r="A36" s="18" t="s">
        <v>92</v>
      </c>
      <c r="B36" s="94" t="s">
        <v>93</v>
      </c>
      <c r="C36" s="95"/>
      <c r="D36" s="95"/>
      <c r="E36" s="96"/>
      <c r="F36" s="19">
        <v>1351</v>
      </c>
      <c r="G36" s="11"/>
      <c r="H36" s="55"/>
      <c r="I36" s="16">
        <f t="shared" si="1"/>
        <v>0</v>
      </c>
    </row>
    <row r="37" spans="1:9" ht="22.55" customHeight="1" x14ac:dyDescent="0.25">
      <c r="A37" s="18" t="s">
        <v>94</v>
      </c>
      <c r="B37" s="94" t="s">
        <v>95</v>
      </c>
      <c r="C37" s="95"/>
      <c r="D37" s="95"/>
      <c r="E37" s="96"/>
      <c r="F37" s="19">
        <v>1176</v>
      </c>
      <c r="G37" s="11"/>
      <c r="H37" s="55"/>
      <c r="I37" s="16">
        <f t="shared" si="1"/>
        <v>0</v>
      </c>
    </row>
    <row r="38" spans="1:9" s="15" customFormat="1" ht="22.55" customHeight="1" x14ac:dyDescent="0.25">
      <c r="A38" s="18" t="s">
        <v>96</v>
      </c>
      <c r="B38" s="94" t="s">
        <v>97</v>
      </c>
      <c r="C38" s="95"/>
      <c r="D38" s="95"/>
      <c r="E38" s="96"/>
      <c r="F38" s="19">
        <v>2367.4</v>
      </c>
      <c r="G38" s="17"/>
      <c r="H38" s="50"/>
      <c r="I38" s="16">
        <f t="shared" si="1"/>
        <v>0</v>
      </c>
    </row>
    <row r="39" spans="1:9" ht="22.55" customHeight="1" x14ac:dyDescent="0.25">
      <c r="A39" s="21" t="s">
        <v>151</v>
      </c>
      <c r="B39" s="94" t="s">
        <v>152</v>
      </c>
      <c r="C39" s="95"/>
      <c r="D39" s="95"/>
      <c r="E39" s="96"/>
      <c r="F39" s="57">
        <v>3042</v>
      </c>
      <c r="G39" s="11"/>
      <c r="H39" s="55"/>
      <c r="I39" s="16">
        <f t="shared" si="1"/>
        <v>0</v>
      </c>
    </row>
    <row r="40" spans="1:9" s="15" customFormat="1" ht="22.55" customHeight="1" x14ac:dyDescent="0.25">
      <c r="A40" s="18" t="s">
        <v>153</v>
      </c>
      <c r="B40" s="94" t="s">
        <v>154</v>
      </c>
      <c r="C40" s="95"/>
      <c r="D40" s="95"/>
      <c r="E40" s="96"/>
      <c r="F40" s="19">
        <v>965</v>
      </c>
      <c r="G40" s="17"/>
      <c r="H40" s="50"/>
      <c r="I40" s="16">
        <f t="shared" si="1"/>
        <v>0</v>
      </c>
    </row>
    <row r="41" spans="1:9" s="15" customFormat="1" ht="22.55" customHeight="1" x14ac:dyDescent="0.25">
      <c r="A41" s="18" t="s">
        <v>98</v>
      </c>
      <c r="B41" s="94" t="s">
        <v>155</v>
      </c>
      <c r="C41" s="95"/>
      <c r="D41" s="95"/>
      <c r="E41" s="96"/>
      <c r="F41" s="19">
        <v>4213</v>
      </c>
      <c r="G41" s="17"/>
      <c r="H41" s="50"/>
      <c r="I41" s="16"/>
    </row>
    <row r="42" spans="1:9" s="15" customFormat="1" ht="22.55" customHeight="1" x14ac:dyDescent="0.25">
      <c r="A42" s="18" t="s">
        <v>100</v>
      </c>
      <c r="B42" s="94" t="s">
        <v>101</v>
      </c>
      <c r="C42" s="95"/>
      <c r="D42" s="95"/>
      <c r="E42" s="96"/>
      <c r="F42" s="19">
        <v>355</v>
      </c>
      <c r="G42" s="17"/>
      <c r="H42" s="50"/>
      <c r="I42" s="16">
        <f t="shared" si="1"/>
        <v>0</v>
      </c>
    </row>
    <row r="43" spans="1:9" s="15" customFormat="1" ht="22.55" customHeight="1" x14ac:dyDescent="0.25">
      <c r="A43" s="18" t="s">
        <v>102</v>
      </c>
      <c r="B43" s="94" t="s">
        <v>103</v>
      </c>
      <c r="C43" s="95"/>
      <c r="D43" s="95"/>
      <c r="E43" s="96"/>
      <c r="F43" s="19">
        <v>2934</v>
      </c>
      <c r="G43" s="17"/>
      <c r="H43" s="50"/>
      <c r="I43" s="16">
        <f t="shared" si="1"/>
        <v>0</v>
      </c>
    </row>
    <row r="44" spans="1:9" s="15" customFormat="1" ht="22.55" customHeight="1" x14ac:dyDescent="0.25">
      <c r="A44" s="18" t="s">
        <v>104</v>
      </c>
      <c r="B44" s="94" t="s">
        <v>105</v>
      </c>
      <c r="C44" s="95"/>
      <c r="D44" s="95"/>
      <c r="E44" s="96"/>
      <c r="F44" s="19">
        <v>3631</v>
      </c>
      <c r="G44" s="17"/>
      <c r="H44" s="50"/>
      <c r="I44" s="16">
        <f t="shared" si="1"/>
        <v>0</v>
      </c>
    </row>
    <row r="45" spans="1:9" s="15" customFormat="1" ht="22.55" customHeight="1" x14ac:dyDescent="0.25">
      <c r="A45" s="18" t="s">
        <v>106</v>
      </c>
      <c r="B45" s="94" t="s">
        <v>107</v>
      </c>
      <c r="C45" s="95"/>
      <c r="D45" s="95"/>
      <c r="E45" s="96"/>
      <c r="F45" s="19">
        <v>6302</v>
      </c>
      <c r="G45" s="17"/>
      <c r="H45" s="50"/>
      <c r="I45" s="16">
        <f t="shared" si="1"/>
        <v>0</v>
      </c>
    </row>
    <row r="46" spans="1:9" s="15" customFormat="1" ht="22.55" customHeight="1" x14ac:dyDescent="0.25">
      <c r="A46" s="18" t="s">
        <v>108</v>
      </c>
      <c r="B46" s="94" t="s">
        <v>109</v>
      </c>
      <c r="C46" s="95"/>
      <c r="D46" s="95"/>
      <c r="E46" s="96"/>
      <c r="F46" s="19">
        <v>4650</v>
      </c>
      <c r="G46" s="17"/>
      <c r="H46" s="50"/>
      <c r="I46" s="16">
        <f t="shared" si="1"/>
        <v>0</v>
      </c>
    </row>
    <row r="47" spans="1:9" s="15" customFormat="1" ht="22.4" customHeight="1" x14ac:dyDescent="0.25">
      <c r="A47" s="18" t="s">
        <v>110</v>
      </c>
      <c r="B47" s="94" t="s">
        <v>111</v>
      </c>
      <c r="C47" s="95"/>
      <c r="D47" s="95"/>
      <c r="E47" s="96"/>
      <c r="F47" s="19">
        <v>3518</v>
      </c>
      <c r="G47" s="17"/>
      <c r="H47" s="50"/>
      <c r="I47" s="16">
        <f t="shared" si="1"/>
        <v>0</v>
      </c>
    </row>
    <row r="48" spans="1:9" s="15" customFormat="1" ht="22.55" customHeight="1" x14ac:dyDescent="0.25">
      <c r="A48" s="18" t="s">
        <v>114</v>
      </c>
      <c r="B48" s="94" t="s">
        <v>156</v>
      </c>
      <c r="C48" s="95"/>
      <c r="D48" s="95"/>
      <c r="E48" s="96"/>
      <c r="F48" s="19">
        <v>1912</v>
      </c>
      <c r="G48" s="17"/>
      <c r="H48" s="50"/>
      <c r="I48" s="16">
        <f t="shared" si="1"/>
        <v>0</v>
      </c>
    </row>
    <row r="49" spans="1:10" s="15" customFormat="1" ht="22.55" customHeight="1" x14ac:dyDescent="0.25">
      <c r="A49" s="18" t="s">
        <v>116</v>
      </c>
      <c r="B49" s="94" t="s">
        <v>117</v>
      </c>
      <c r="C49" s="95"/>
      <c r="D49" s="95"/>
      <c r="E49" s="96"/>
      <c r="F49" s="19">
        <v>2968</v>
      </c>
      <c r="G49" s="17"/>
      <c r="H49" s="50"/>
      <c r="I49" s="16">
        <f t="shared" ref="I49:I50" si="2">H49*F49</f>
        <v>0</v>
      </c>
    </row>
    <row r="50" spans="1:10" s="15" customFormat="1" ht="22.55" customHeight="1" x14ac:dyDescent="0.25">
      <c r="A50" s="18" t="s">
        <v>118</v>
      </c>
      <c r="B50" s="94" t="s">
        <v>157</v>
      </c>
      <c r="C50" s="95"/>
      <c r="D50" s="95"/>
      <c r="E50" s="96"/>
      <c r="F50" s="19">
        <v>6951</v>
      </c>
      <c r="G50" s="17"/>
      <c r="H50" s="50"/>
      <c r="I50" s="16">
        <f t="shared" si="2"/>
        <v>0</v>
      </c>
    </row>
    <row r="51" spans="1:10" s="15" customFormat="1" ht="22.55" customHeight="1" thickBot="1" x14ac:dyDescent="0.3">
      <c r="A51" s="46"/>
      <c r="B51" s="47"/>
      <c r="C51" s="47"/>
      <c r="D51" s="47"/>
      <c r="E51" s="47"/>
      <c r="F51" s="60"/>
      <c r="G51" s="60"/>
      <c r="H51" s="60"/>
      <c r="I51" s="60"/>
      <c r="J51" s="60"/>
    </row>
    <row r="52" spans="1:10" ht="22.55" customHeight="1" thickBot="1" x14ac:dyDescent="0.3">
      <c r="A52" s="102"/>
      <c r="B52" s="102"/>
      <c r="C52" s="102"/>
      <c r="D52" s="102"/>
      <c r="E52" s="102"/>
      <c r="F52" s="13"/>
      <c r="G52" s="13"/>
      <c r="H52" s="10" t="s">
        <v>120</v>
      </c>
      <c r="I52" s="9">
        <f>SUM(I11:I50)</f>
        <v>0</v>
      </c>
    </row>
    <row r="53" spans="1:10" ht="22.55" customHeight="1" thickBot="1" x14ac:dyDescent="0.3">
      <c r="A53" s="103" t="s">
        <v>28</v>
      </c>
      <c r="B53" s="103"/>
      <c r="C53" s="103"/>
      <c r="D53" s="103"/>
      <c r="E53" s="103"/>
      <c r="F53" s="14"/>
      <c r="G53" s="11"/>
      <c r="H53" s="11"/>
      <c r="I53" s="13"/>
    </row>
    <row r="54" spans="1:10" ht="22.55" customHeight="1" thickBot="1" x14ac:dyDescent="0.3">
      <c r="A54" s="100" t="s">
        <v>158</v>
      </c>
      <c r="B54" s="100"/>
      <c r="C54" s="100"/>
      <c r="D54" s="100"/>
      <c r="E54" s="100"/>
      <c r="F54" s="12"/>
      <c r="G54" s="11"/>
      <c r="H54" s="10" t="s">
        <v>121</v>
      </c>
      <c r="I54" s="9">
        <f>I52+I6</f>
        <v>0</v>
      </c>
    </row>
    <row r="55" spans="1:10" ht="47.9" customHeight="1" x14ac:dyDescent="0.25">
      <c r="A55" s="101" t="s">
        <v>159</v>
      </c>
      <c r="B55" s="101"/>
      <c r="C55" s="101"/>
      <c r="D55" s="101"/>
      <c r="E55" s="101"/>
      <c r="F55" s="101"/>
      <c r="G55" s="11"/>
      <c r="I55" s="8"/>
    </row>
    <row r="56" spans="1:10" ht="29.75" customHeight="1" x14ac:dyDescent="0.25">
      <c r="A56" s="101" t="s">
        <v>31</v>
      </c>
      <c r="B56" s="101"/>
      <c r="C56" s="101"/>
      <c r="D56" s="101"/>
      <c r="E56" s="101"/>
      <c r="F56" s="101"/>
    </row>
    <row r="57" spans="1:10" ht="37.9" customHeight="1" x14ac:dyDescent="0.25">
      <c r="A57" s="101" t="s">
        <v>32</v>
      </c>
      <c r="B57" s="101"/>
      <c r="C57" s="101"/>
      <c r="D57" s="101"/>
      <c r="E57" s="101"/>
      <c r="F57" s="101"/>
    </row>
    <row r="58" spans="1:10" ht="14.4" customHeight="1" x14ac:dyDescent="0.25"/>
    <row r="59" spans="1:10" s="6" customFormat="1" ht="14.4" customHeight="1" x14ac:dyDescent="0.25">
      <c r="C59" s="5"/>
      <c r="D59" s="3"/>
      <c r="E59" s="4"/>
      <c r="F59" s="3"/>
      <c r="G59" s="1"/>
      <c r="H59" s="1"/>
      <c r="I59" s="2"/>
      <c r="J59" s="1"/>
    </row>
    <row r="60" spans="1:10" s="6" customFormat="1" ht="14.4" customHeight="1" x14ac:dyDescent="0.25">
      <c r="C60" s="5"/>
      <c r="D60" s="3"/>
      <c r="E60" s="4"/>
      <c r="F60" s="3"/>
      <c r="G60" s="1"/>
      <c r="H60" s="1"/>
      <c r="I60" s="2"/>
      <c r="J60" s="1"/>
    </row>
  </sheetData>
  <mergeCells count="50">
    <mergeCell ref="B50:E50"/>
    <mergeCell ref="B21:E21"/>
    <mergeCell ref="B14:E14"/>
    <mergeCell ref="B15:E15"/>
    <mergeCell ref="B16:E16"/>
    <mergeCell ref="B17:E17"/>
    <mergeCell ref="B30:E30"/>
    <mergeCell ref="B32:E32"/>
    <mergeCell ref="B33:E33"/>
    <mergeCell ref="B31:E31"/>
    <mergeCell ref="B46:E46"/>
    <mergeCell ref="B40:E40"/>
    <mergeCell ref="B34:E34"/>
    <mergeCell ref="B42:E42"/>
    <mergeCell ref="B36:E36"/>
    <mergeCell ref="B38:E38"/>
    <mergeCell ref="B20:E20"/>
    <mergeCell ref="B26:E26"/>
    <mergeCell ref="B29:E29"/>
    <mergeCell ref="B22:E22"/>
    <mergeCell ref="B49:E49"/>
    <mergeCell ref="B39:E39"/>
    <mergeCell ref="B37:E37"/>
    <mergeCell ref="B43:E43"/>
    <mergeCell ref="B44:E44"/>
    <mergeCell ref="A54:E54"/>
    <mergeCell ref="A55:F55"/>
    <mergeCell ref="A56:F56"/>
    <mergeCell ref="A57:F57"/>
    <mergeCell ref="B23:E23"/>
    <mergeCell ref="B24:E24"/>
    <mergeCell ref="B25:E25"/>
    <mergeCell ref="B47:E47"/>
    <mergeCell ref="B48:E48"/>
    <mergeCell ref="B41:E41"/>
    <mergeCell ref="A52:E52"/>
    <mergeCell ref="A53:E53"/>
    <mergeCell ref="B45:E45"/>
    <mergeCell ref="B27:E27"/>
    <mergeCell ref="B28:E28"/>
    <mergeCell ref="B35:E35"/>
    <mergeCell ref="H2:I2"/>
    <mergeCell ref="B19:E19"/>
    <mergeCell ref="B11:E11"/>
    <mergeCell ref="B13:E13"/>
    <mergeCell ref="A2:F2"/>
    <mergeCell ref="B12:E12"/>
    <mergeCell ref="D9:E9"/>
    <mergeCell ref="B10:E10"/>
    <mergeCell ref="B18:E18"/>
  </mergeCells>
  <phoneticPr fontId="28" type="noConversion"/>
  <printOptions horizontalCentered="1" verticalCentered="1"/>
  <pageMargins left="0.23622047244094491" right="0.23622047244094491" top="0.74803149606299213" bottom="0.74803149606299213" header="0.31496062992125984" footer="0.31496062992125984"/>
  <pageSetup paperSize="9" scale="4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13B35-B8E0-4DBA-8AAC-B8F368662B3B}">
  <sheetPr>
    <tabColor theme="7" tint="0.59999389629810485"/>
    <pageSetUpPr fitToPage="1"/>
  </sheetPr>
  <dimension ref="A1:M57"/>
  <sheetViews>
    <sheetView showGridLines="0" zoomScale="80" zoomScaleNormal="80" workbookViewId="0">
      <selection activeCell="B25" sqref="B25:E25"/>
    </sheetView>
  </sheetViews>
  <sheetFormatPr baseColWidth="10" defaultColWidth="8.6328125" defaultRowHeight="14.4" x14ac:dyDescent="0.25"/>
  <cols>
    <col min="1" max="1" width="19.453125" style="6" customWidth="1"/>
    <col min="2" max="2" width="29.453125" style="6" customWidth="1"/>
    <col min="3" max="3" width="44" style="5" customWidth="1"/>
    <col min="4" max="4" width="12.453125" style="3" bestFit="1" customWidth="1"/>
    <col min="5" max="5" width="12.36328125" style="4" bestFit="1" customWidth="1"/>
    <col min="6" max="6" width="13.1796875" style="3" customWidth="1"/>
    <col min="7" max="7" width="3.81640625" style="1" customWidth="1"/>
    <col min="8" max="8" width="11.453125" style="1" customWidth="1"/>
    <col min="9" max="9" width="15.453125" style="2" customWidth="1"/>
    <col min="10" max="10" width="18.453125" style="1" customWidth="1"/>
    <col min="11" max="11" width="8.6328125" style="1"/>
    <col min="12" max="12" width="42.36328125" style="1" customWidth="1"/>
    <col min="13" max="16384" width="8.6328125" style="1"/>
  </cols>
  <sheetData>
    <row r="1" spans="1:13" ht="21.45" customHeight="1" x14ac:dyDescent="0.25">
      <c r="G1" s="11"/>
    </row>
    <row r="2" spans="1:13" ht="46.35" customHeight="1" x14ac:dyDescent="0.25">
      <c r="A2" s="97" t="s">
        <v>160</v>
      </c>
      <c r="B2" s="97"/>
      <c r="C2" s="97"/>
      <c r="D2" s="97"/>
      <c r="E2" s="97"/>
      <c r="F2" s="97"/>
      <c r="G2" s="11"/>
      <c r="H2" s="92" t="s">
        <v>34</v>
      </c>
      <c r="I2" s="93"/>
    </row>
    <row r="3" spans="1:13" ht="10.199999999999999" customHeight="1" x14ac:dyDescent="0.25">
      <c r="A3" s="45"/>
      <c r="B3" s="45"/>
      <c r="C3" s="45"/>
      <c r="D3" s="44"/>
      <c r="E3" s="45"/>
      <c r="F3" s="44"/>
      <c r="G3" s="11"/>
      <c r="H3" s="43"/>
      <c r="I3" s="42"/>
    </row>
    <row r="4" spans="1:13" ht="26.95" customHeight="1" x14ac:dyDescent="0.25">
      <c r="E4" s="41"/>
      <c r="G4" s="11"/>
      <c r="H4" s="40" t="s">
        <v>35</v>
      </c>
    </row>
    <row r="5" spans="1:13" ht="29.45" thickBot="1" x14ac:dyDescent="0.3">
      <c r="A5" s="39" t="s">
        <v>2</v>
      </c>
      <c r="B5" s="39" t="s">
        <v>3</v>
      </c>
      <c r="C5" s="39" t="s">
        <v>4</v>
      </c>
      <c r="D5" s="38" t="s">
        <v>36</v>
      </c>
      <c r="E5" s="37" t="s">
        <v>37</v>
      </c>
      <c r="F5" s="35" t="s">
        <v>38</v>
      </c>
      <c r="G5" s="11"/>
      <c r="H5" s="36" t="s">
        <v>39</v>
      </c>
      <c r="I5" s="35" t="s">
        <v>40</v>
      </c>
    </row>
    <row r="6" spans="1:13" ht="107.1" customHeight="1" thickBot="1" x14ac:dyDescent="0.4">
      <c r="A6" s="81" t="s">
        <v>25</v>
      </c>
      <c r="B6" s="52"/>
      <c r="C6" s="78" t="s">
        <v>171</v>
      </c>
      <c r="D6" s="33">
        <v>704258.75</v>
      </c>
      <c r="E6" s="32">
        <v>0.2</v>
      </c>
      <c r="F6" s="30">
        <f>D6*(1-E6)</f>
        <v>563407</v>
      </c>
      <c r="G6" s="11"/>
      <c r="H6" s="31"/>
      <c r="I6" s="30">
        <f>H6*F6</f>
        <v>0</v>
      </c>
      <c r="J6" s="2"/>
      <c r="K6" s="2"/>
      <c r="L6" s="2"/>
      <c r="M6" s="2"/>
    </row>
    <row r="7" spans="1:13" x14ac:dyDescent="0.25">
      <c r="G7" s="11"/>
      <c r="H7" s="11"/>
      <c r="I7" s="3"/>
    </row>
    <row r="8" spans="1:13" x14ac:dyDescent="0.25">
      <c r="A8" s="28" t="s">
        <v>42</v>
      </c>
      <c r="B8" s="28"/>
      <c r="D8" s="13"/>
      <c r="F8" s="27"/>
      <c r="G8" s="11"/>
      <c r="H8" s="11"/>
      <c r="I8" s="13"/>
    </row>
    <row r="9" spans="1:13" ht="32.9" customHeight="1" x14ac:dyDescent="0.25">
      <c r="A9" s="26" t="s">
        <v>43</v>
      </c>
      <c r="B9" s="89" t="s">
        <v>4</v>
      </c>
      <c r="C9" s="90"/>
      <c r="D9" s="90"/>
      <c r="E9" s="91"/>
      <c r="F9" s="22" t="s">
        <v>38</v>
      </c>
      <c r="G9" s="11"/>
      <c r="H9" s="23" t="s">
        <v>39</v>
      </c>
      <c r="I9" s="22" t="s">
        <v>45</v>
      </c>
    </row>
    <row r="10" spans="1:13" s="15" customFormat="1" ht="23.5" customHeight="1" x14ac:dyDescent="0.25">
      <c r="A10" s="54" t="s">
        <v>169</v>
      </c>
      <c r="B10" s="94" t="s">
        <v>170</v>
      </c>
      <c r="C10" s="95"/>
      <c r="D10" s="95"/>
      <c r="E10" s="96"/>
      <c r="F10" s="49">
        <v>6832</v>
      </c>
      <c r="G10" s="17"/>
      <c r="H10" s="53"/>
      <c r="I10" s="16">
        <f>H10*F10</f>
        <v>0</v>
      </c>
    </row>
    <row r="11" spans="1:13" s="15" customFormat="1" ht="21.45" customHeight="1" x14ac:dyDescent="0.25">
      <c r="A11" s="18" t="s">
        <v>50</v>
      </c>
      <c r="B11" s="94" t="s">
        <v>161</v>
      </c>
      <c r="C11" s="95"/>
      <c r="D11" s="95"/>
      <c r="E11" s="96"/>
      <c r="F11" s="19" t="s">
        <v>126</v>
      </c>
      <c r="G11" s="17"/>
      <c r="H11" s="53"/>
      <c r="I11" s="16"/>
    </row>
    <row r="12" spans="1:13" s="15" customFormat="1" ht="21.45" customHeight="1" x14ac:dyDescent="0.25">
      <c r="A12" s="18" t="s">
        <v>52</v>
      </c>
      <c r="B12" s="94" t="s">
        <v>53</v>
      </c>
      <c r="C12" s="95"/>
      <c r="D12" s="95"/>
      <c r="E12" s="96"/>
      <c r="F12" s="19" t="s">
        <v>126</v>
      </c>
      <c r="G12" s="17"/>
      <c r="H12" s="53"/>
      <c r="I12" s="16"/>
    </row>
    <row r="13" spans="1:13" ht="21.45" customHeight="1" x14ac:dyDescent="0.25">
      <c r="A13" s="54" t="s">
        <v>133</v>
      </c>
      <c r="B13" s="94" t="s">
        <v>134</v>
      </c>
      <c r="C13" s="95"/>
      <c r="D13" s="95"/>
      <c r="E13" s="96"/>
      <c r="F13" s="49">
        <v>5935</v>
      </c>
      <c r="G13" s="11"/>
      <c r="H13" s="55"/>
      <c r="I13" s="16">
        <f t="shared" ref="I13:I37" si="0">H13*F13</f>
        <v>0</v>
      </c>
    </row>
    <row r="14" spans="1:13" ht="21.45" customHeight="1" x14ac:dyDescent="0.25">
      <c r="A14" s="54" t="s">
        <v>55</v>
      </c>
      <c r="B14" s="94" t="s">
        <v>135</v>
      </c>
      <c r="C14" s="95"/>
      <c r="D14" s="95"/>
      <c r="E14" s="96"/>
      <c r="F14" s="49">
        <v>4528</v>
      </c>
      <c r="G14" s="11"/>
      <c r="H14" s="55"/>
      <c r="I14" s="16">
        <f t="shared" si="0"/>
        <v>0</v>
      </c>
    </row>
    <row r="15" spans="1:13" ht="21.45" customHeight="1" x14ac:dyDescent="0.25">
      <c r="A15" s="54" t="s">
        <v>137</v>
      </c>
      <c r="B15" s="94" t="s">
        <v>168</v>
      </c>
      <c r="C15" s="95"/>
      <c r="D15" s="95"/>
      <c r="E15" s="96"/>
      <c r="F15" s="49">
        <v>3350.819175000001</v>
      </c>
      <c r="G15" s="11"/>
      <c r="H15" s="55"/>
      <c r="I15" s="16">
        <v>0</v>
      </c>
    </row>
    <row r="16" spans="1:13" s="15" customFormat="1" ht="21.45" customHeight="1" x14ac:dyDescent="0.25">
      <c r="A16" s="18" t="s">
        <v>167</v>
      </c>
      <c r="B16" s="94" t="s">
        <v>172</v>
      </c>
      <c r="C16" s="95"/>
      <c r="D16" s="95"/>
      <c r="E16" s="96"/>
      <c r="F16" s="19">
        <v>6204.77</v>
      </c>
      <c r="G16" s="17"/>
      <c r="H16" s="53"/>
      <c r="I16" s="16">
        <f>H16*F16</f>
        <v>0</v>
      </c>
    </row>
    <row r="17" spans="1:9" ht="21.45" customHeight="1" x14ac:dyDescent="0.25">
      <c r="A17" s="54" t="s">
        <v>138</v>
      </c>
      <c r="B17" s="94" t="s">
        <v>139</v>
      </c>
      <c r="C17" s="95"/>
      <c r="D17" s="95"/>
      <c r="E17" s="96"/>
      <c r="F17" s="49">
        <v>-4041</v>
      </c>
      <c r="G17" s="11"/>
      <c r="H17" s="55"/>
      <c r="I17" s="16">
        <v>0</v>
      </c>
    </row>
    <row r="18" spans="1:9" ht="21.45" customHeight="1" x14ac:dyDescent="0.25">
      <c r="A18" s="56" t="s">
        <v>140</v>
      </c>
      <c r="B18" s="94" t="s">
        <v>141</v>
      </c>
      <c r="C18" s="95"/>
      <c r="D18" s="95"/>
      <c r="E18" s="96"/>
      <c r="F18" s="57">
        <v>-8942</v>
      </c>
      <c r="G18" s="11"/>
      <c r="H18" s="55"/>
      <c r="I18" s="16">
        <f t="shared" si="0"/>
        <v>0</v>
      </c>
    </row>
    <row r="19" spans="1:9" ht="21.45" customHeight="1" x14ac:dyDescent="0.25">
      <c r="A19" s="54" t="s">
        <v>142</v>
      </c>
      <c r="B19" s="94" t="s">
        <v>143</v>
      </c>
      <c r="C19" s="95"/>
      <c r="D19" s="95"/>
      <c r="E19" s="96"/>
      <c r="F19" s="49">
        <v>7296</v>
      </c>
      <c r="G19" s="11"/>
      <c r="H19" s="55"/>
      <c r="I19" s="16">
        <f t="shared" si="0"/>
        <v>0</v>
      </c>
    </row>
    <row r="20" spans="1:9" ht="22.55" customHeight="1" x14ac:dyDescent="0.25">
      <c r="A20" s="18" t="s">
        <v>66</v>
      </c>
      <c r="B20" s="94" t="s">
        <v>67</v>
      </c>
      <c r="C20" s="95"/>
      <c r="D20" s="95"/>
      <c r="E20" s="96"/>
      <c r="F20" s="19">
        <v>18687.702000000005</v>
      </c>
      <c r="G20" s="11"/>
      <c r="H20" s="55"/>
      <c r="I20" s="16">
        <f t="shared" si="0"/>
        <v>0</v>
      </c>
    </row>
    <row r="21" spans="1:9" ht="22.55" customHeight="1" x14ac:dyDescent="0.25">
      <c r="A21" s="18" t="s">
        <v>68</v>
      </c>
      <c r="B21" s="94" t="s">
        <v>69</v>
      </c>
      <c r="C21" s="95"/>
      <c r="D21" s="95"/>
      <c r="E21" s="96"/>
      <c r="F21" s="19">
        <v>19008</v>
      </c>
      <c r="G21" s="11"/>
      <c r="H21" s="55"/>
      <c r="I21" s="16">
        <f t="shared" si="0"/>
        <v>0</v>
      </c>
    </row>
    <row r="22" spans="1:9" s="59" customFormat="1" ht="22.55" customHeight="1" x14ac:dyDescent="0.25">
      <c r="A22" s="18" t="s">
        <v>147</v>
      </c>
      <c r="B22" s="94" t="s">
        <v>70</v>
      </c>
      <c r="C22" s="95"/>
      <c r="D22" s="95"/>
      <c r="E22" s="96"/>
      <c r="F22" s="19" t="s">
        <v>126</v>
      </c>
      <c r="G22" s="58"/>
      <c r="H22" s="50"/>
      <c r="I22" s="20"/>
    </row>
    <row r="23" spans="1:9" s="15" customFormat="1" ht="22.55" customHeight="1" x14ac:dyDescent="0.25">
      <c r="A23" s="18" t="s">
        <v>74</v>
      </c>
      <c r="B23" s="94" t="s">
        <v>75</v>
      </c>
      <c r="C23" s="95"/>
      <c r="D23" s="95"/>
      <c r="E23" s="96"/>
      <c r="F23" s="19">
        <v>3025.11</v>
      </c>
      <c r="G23" s="17"/>
      <c r="H23" s="50"/>
      <c r="I23" s="16">
        <f t="shared" si="0"/>
        <v>0</v>
      </c>
    </row>
    <row r="24" spans="1:9" s="15" customFormat="1" ht="22.55" customHeight="1" x14ac:dyDescent="0.25">
      <c r="A24" s="18" t="s">
        <v>144</v>
      </c>
      <c r="B24" s="94" t="s">
        <v>145</v>
      </c>
      <c r="C24" s="95"/>
      <c r="D24" s="95"/>
      <c r="E24" s="96"/>
      <c r="F24" s="19">
        <v>1904</v>
      </c>
      <c r="G24" s="17"/>
      <c r="H24" s="50"/>
      <c r="I24" s="16">
        <f t="shared" si="0"/>
        <v>0</v>
      </c>
    </row>
    <row r="25" spans="1:9" s="15" customFormat="1" ht="22.55" customHeight="1" x14ac:dyDescent="0.25">
      <c r="A25" s="18" t="s">
        <v>76</v>
      </c>
      <c r="B25" s="94" t="s">
        <v>146</v>
      </c>
      <c r="C25" s="95"/>
      <c r="D25" s="95"/>
      <c r="E25" s="96"/>
      <c r="F25" s="19">
        <v>2860</v>
      </c>
      <c r="G25" s="17"/>
      <c r="H25" s="50"/>
      <c r="I25" s="16">
        <f t="shared" si="0"/>
        <v>0</v>
      </c>
    </row>
    <row r="26" spans="1:9" s="15" customFormat="1" ht="22.55" customHeight="1" x14ac:dyDescent="0.25">
      <c r="A26" s="18" t="s">
        <v>78</v>
      </c>
      <c r="B26" s="94" t="s">
        <v>79</v>
      </c>
      <c r="C26" s="95"/>
      <c r="D26" s="95"/>
      <c r="E26" s="96"/>
      <c r="F26" s="19">
        <v>2955</v>
      </c>
      <c r="G26" s="17"/>
      <c r="H26" s="50"/>
      <c r="I26" s="16">
        <f t="shared" si="0"/>
        <v>0</v>
      </c>
    </row>
    <row r="27" spans="1:9" s="15" customFormat="1" ht="22.55" customHeight="1" x14ac:dyDescent="0.25">
      <c r="A27" s="18" t="s">
        <v>80</v>
      </c>
      <c r="B27" s="104" t="s">
        <v>173</v>
      </c>
      <c r="C27" s="105"/>
      <c r="D27" s="105"/>
      <c r="E27" s="106"/>
      <c r="F27" s="19">
        <v>3921</v>
      </c>
      <c r="G27" s="17"/>
      <c r="H27" s="50"/>
      <c r="I27" s="16">
        <f t="shared" si="0"/>
        <v>0</v>
      </c>
    </row>
    <row r="28" spans="1:9" s="15" customFormat="1" ht="22.55" customHeight="1" x14ac:dyDescent="0.25">
      <c r="A28" s="18" t="s">
        <v>174</v>
      </c>
      <c r="B28" s="94" t="s">
        <v>148</v>
      </c>
      <c r="C28" s="95"/>
      <c r="D28" s="95"/>
      <c r="E28" s="96"/>
      <c r="F28" s="19">
        <v>4073</v>
      </c>
      <c r="G28" s="17"/>
      <c r="H28" s="50"/>
      <c r="I28" s="16">
        <f t="shared" ref="I28" si="1">H28*F28</f>
        <v>0</v>
      </c>
    </row>
    <row r="29" spans="1:9" s="15" customFormat="1" ht="22.55" customHeight="1" x14ac:dyDescent="0.25">
      <c r="A29" s="18" t="s">
        <v>149</v>
      </c>
      <c r="B29" s="94" t="s">
        <v>150</v>
      </c>
      <c r="C29" s="95"/>
      <c r="D29" s="95"/>
      <c r="E29" s="96"/>
      <c r="F29" s="19">
        <v>944</v>
      </c>
      <c r="G29" s="17"/>
      <c r="H29" s="50"/>
      <c r="I29" s="16">
        <f t="shared" si="0"/>
        <v>0</v>
      </c>
    </row>
    <row r="30" spans="1:9" s="15" customFormat="1" ht="22.55" customHeight="1" x14ac:dyDescent="0.25">
      <c r="A30" s="18" t="s">
        <v>85</v>
      </c>
      <c r="B30" s="94" t="s">
        <v>86</v>
      </c>
      <c r="C30" s="95"/>
      <c r="D30" s="95"/>
      <c r="E30" s="96"/>
      <c r="F30" s="19" t="s">
        <v>126</v>
      </c>
      <c r="G30" s="17"/>
      <c r="H30" s="50"/>
      <c r="I30" s="16"/>
    </row>
    <row r="31" spans="1:9" s="15" customFormat="1" ht="22.55" customHeight="1" x14ac:dyDescent="0.25">
      <c r="A31" s="18" t="s">
        <v>87</v>
      </c>
      <c r="B31" s="94" t="s">
        <v>88</v>
      </c>
      <c r="C31" s="95"/>
      <c r="D31" s="95"/>
      <c r="E31" s="96"/>
      <c r="F31" s="19" t="s">
        <v>126</v>
      </c>
      <c r="G31" s="17"/>
      <c r="H31" s="50"/>
      <c r="I31" s="16"/>
    </row>
    <row r="32" spans="1:9" s="15" customFormat="1" ht="22.55" customHeight="1" x14ac:dyDescent="0.25">
      <c r="A32" s="18" t="s">
        <v>90</v>
      </c>
      <c r="B32" s="94" t="s">
        <v>91</v>
      </c>
      <c r="C32" s="95"/>
      <c r="D32" s="95"/>
      <c r="E32" s="96"/>
      <c r="F32" s="19">
        <v>887</v>
      </c>
      <c r="G32" s="17"/>
      <c r="H32" s="50"/>
      <c r="I32" s="16">
        <f t="shared" si="0"/>
        <v>0</v>
      </c>
    </row>
    <row r="33" spans="1:9" s="15" customFormat="1" ht="22.55" customHeight="1" x14ac:dyDescent="0.25">
      <c r="A33" s="18" t="s">
        <v>92</v>
      </c>
      <c r="B33" s="94" t="s">
        <v>93</v>
      </c>
      <c r="C33" s="95"/>
      <c r="D33" s="95"/>
      <c r="E33" s="96"/>
      <c r="F33" s="19">
        <v>1351</v>
      </c>
      <c r="G33" s="17"/>
      <c r="H33" s="50"/>
      <c r="I33" s="16">
        <f t="shared" si="0"/>
        <v>0</v>
      </c>
    </row>
    <row r="34" spans="1:9" ht="22.55" customHeight="1" x14ac:dyDescent="0.25">
      <c r="A34" s="18" t="s">
        <v>94</v>
      </c>
      <c r="B34" s="94" t="s">
        <v>95</v>
      </c>
      <c r="C34" s="95"/>
      <c r="D34" s="95"/>
      <c r="E34" s="96"/>
      <c r="F34" s="19">
        <v>1176</v>
      </c>
      <c r="G34" s="11"/>
      <c r="H34" s="55"/>
      <c r="I34" s="16">
        <f t="shared" si="0"/>
        <v>0</v>
      </c>
    </row>
    <row r="35" spans="1:9" ht="22.55" customHeight="1" x14ac:dyDescent="0.25">
      <c r="A35" s="18" t="s">
        <v>96</v>
      </c>
      <c r="B35" s="94" t="s">
        <v>97</v>
      </c>
      <c r="C35" s="95"/>
      <c r="D35" s="95"/>
      <c r="E35" s="96"/>
      <c r="F35" s="19">
        <v>2367.4</v>
      </c>
      <c r="G35" s="11"/>
      <c r="H35" s="55"/>
      <c r="I35" s="16">
        <f t="shared" si="0"/>
        <v>0</v>
      </c>
    </row>
    <row r="36" spans="1:9" s="15" customFormat="1" ht="22.55" customHeight="1" x14ac:dyDescent="0.25">
      <c r="A36" s="18" t="s">
        <v>162</v>
      </c>
      <c r="B36" s="94" t="s">
        <v>182</v>
      </c>
      <c r="C36" s="95"/>
      <c r="D36" s="95"/>
      <c r="E36" s="96"/>
      <c r="F36" s="19">
        <v>3433</v>
      </c>
      <c r="G36" s="17"/>
      <c r="H36" s="50"/>
      <c r="I36" s="16">
        <f t="shared" si="0"/>
        <v>0</v>
      </c>
    </row>
    <row r="37" spans="1:9" s="15" customFormat="1" ht="22.55" customHeight="1" x14ac:dyDescent="0.25">
      <c r="A37" s="18" t="s">
        <v>163</v>
      </c>
      <c r="B37" s="94" t="s">
        <v>164</v>
      </c>
      <c r="C37" s="95"/>
      <c r="D37" s="95"/>
      <c r="E37" s="96"/>
      <c r="F37" s="19">
        <v>13698</v>
      </c>
      <c r="G37" s="17"/>
      <c r="H37" s="50"/>
      <c r="I37" s="16">
        <f t="shared" si="0"/>
        <v>0</v>
      </c>
    </row>
    <row r="38" spans="1:9" s="15" customFormat="1" ht="22.55" customHeight="1" x14ac:dyDescent="0.25">
      <c r="A38" s="18" t="s">
        <v>98</v>
      </c>
      <c r="B38" s="94" t="s">
        <v>165</v>
      </c>
      <c r="C38" s="95"/>
      <c r="D38" s="95"/>
      <c r="E38" s="96"/>
      <c r="F38" s="19">
        <v>4213</v>
      </c>
      <c r="G38" s="17"/>
      <c r="H38" s="50"/>
      <c r="I38" s="16"/>
    </row>
    <row r="39" spans="1:9" s="15" customFormat="1" ht="22.55" customHeight="1" x14ac:dyDescent="0.25">
      <c r="A39" s="18" t="s">
        <v>100</v>
      </c>
      <c r="B39" s="94" t="s">
        <v>101</v>
      </c>
      <c r="C39" s="95"/>
      <c r="D39" s="95"/>
      <c r="E39" s="96"/>
      <c r="F39" s="19">
        <v>355</v>
      </c>
      <c r="G39" s="17"/>
      <c r="H39" s="50"/>
      <c r="I39" s="16">
        <f t="shared" ref="I39:I41" si="2">H39*F39</f>
        <v>0</v>
      </c>
    </row>
    <row r="40" spans="1:9" s="15" customFormat="1" ht="22.55" customHeight="1" x14ac:dyDescent="0.25">
      <c r="A40" s="18" t="s">
        <v>102</v>
      </c>
      <c r="B40" s="94" t="s">
        <v>103</v>
      </c>
      <c r="C40" s="95"/>
      <c r="D40" s="95"/>
      <c r="E40" s="96"/>
      <c r="F40" s="19">
        <v>2934</v>
      </c>
      <c r="G40" s="17"/>
      <c r="H40" s="50"/>
      <c r="I40" s="16">
        <f t="shared" si="2"/>
        <v>0</v>
      </c>
    </row>
    <row r="41" spans="1:9" s="15" customFormat="1" ht="22.55" customHeight="1" x14ac:dyDescent="0.25">
      <c r="A41" s="18" t="s">
        <v>104</v>
      </c>
      <c r="B41" s="94" t="s">
        <v>105</v>
      </c>
      <c r="C41" s="95"/>
      <c r="D41" s="95"/>
      <c r="E41" s="96"/>
      <c r="F41" s="19">
        <v>3631</v>
      </c>
      <c r="G41" s="17"/>
      <c r="H41" s="50"/>
      <c r="I41" s="16">
        <f t="shared" si="2"/>
        <v>0</v>
      </c>
    </row>
    <row r="42" spans="1:9" ht="22.55" customHeight="1" x14ac:dyDescent="0.25">
      <c r="A42" s="18" t="s">
        <v>106</v>
      </c>
      <c r="B42" s="94" t="s">
        <v>107</v>
      </c>
      <c r="C42" s="95"/>
      <c r="D42" s="95"/>
      <c r="E42" s="96"/>
      <c r="F42" s="19">
        <v>6302</v>
      </c>
      <c r="G42" s="17"/>
      <c r="H42" s="50"/>
      <c r="I42" s="16">
        <f>H42*F42</f>
        <v>0</v>
      </c>
    </row>
    <row r="43" spans="1:9" s="15" customFormat="1" ht="22.55" customHeight="1" x14ac:dyDescent="0.25">
      <c r="A43" s="18" t="s">
        <v>108</v>
      </c>
      <c r="B43" s="94" t="s">
        <v>109</v>
      </c>
      <c r="C43" s="95"/>
      <c r="D43" s="95"/>
      <c r="E43" s="96"/>
      <c r="F43" s="19">
        <v>4650</v>
      </c>
      <c r="G43" s="17"/>
      <c r="H43" s="50"/>
      <c r="I43" s="16">
        <f t="shared" ref="I43:I47" si="3">H43*F43</f>
        <v>0</v>
      </c>
    </row>
    <row r="44" spans="1:9" s="15" customFormat="1" ht="22.4" customHeight="1" x14ac:dyDescent="0.25">
      <c r="A44" s="18" t="s">
        <v>110</v>
      </c>
      <c r="B44" s="94" t="s">
        <v>111</v>
      </c>
      <c r="C44" s="95"/>
      <c r="D44" s="95"/>
      <c r="E44" s="96"/>
      <c r="F44" s="19">
        <v>3518</v>
      </c>
      <c r="G44" s="17"/>
      <c r="H44" s="50"/>
      <c r="I44" s="16">
        <f t="shared" si="3"/>
        <v>0</v>
      </c>
    </row>
    <row r="45" spans="1:9" s="15" customFormat="1" ht="22.55" customHeight="1" x14ac:dyDescent="0.25">
      <c r="A45" s="18" t="s">
        <v>114</v>
      </c>
      <c r="B45" s="94" t="s">
        <v>156</v>
      </c>
      <c r="C45" s="95"/>
      <c r="D45" s="95"/>
      <c r="E45" s="96"/>
      <c r="F45" s="19">
        <v>1912</v>
      </c>
      <c r="G45" s="17"/>
      <c r="H45" s="50"/>
      <c r="I45" s="16">
        <f t="shared" si="3"/>
        <v>0</v>
      </c>
    </row>
    <row r="46" spans="1:9" s="15" customFormat="1" ht="22.55" customHeight="1" x14ac:dyDescent="0.25">
      <c r="A46" s="18" t="s">
        <v>116</v>
      </c>
      <c r="B46" s="94" t="s">
        <v>117</v>
      </c>
      <c r="C46" s="95"/>
      <c r="D46" s="95"/>
      <c r="E46" s="96"/>
      <c r="F46" s="19">
        <v>2968</v>
      </c>
      <c r="G46" s="17"/>
      <c r="H46" s="50"/>
      <c r="I46" s="16">
        <f t="shared" si="3"/>
        <v>0</v>
      </c>
    </row>
    <row r="47" spans="1:9" s="15" customFormat="1" ht="22.55" customHeight="1" x14ac:dyDescent="0.25">
      <c r="A47" s="18" t="s">
        <v>118</v>
      </c>
      <c r="B47" s="94" t="s">
        <v>119</v>
      </c>
      <c r="C47" s="95"/>
      <c r="D47" s="95"/>
      <c r="E47" s="96"/>
      <c r="F47" s="19">
        <v>6951</v>
      </c>
      <c r="G47" s="17"/>
      <c r="H47" s="50"/>
      <c r="I47" s="16">
        <f t="shared" si="3"/>
        <v>0</v>
      </c>
    </row>
    <row r="48" spans="1:9" ht="22.55" customHeight="1" thickBot="1" x14ac:dyDescent="0.3">
      <c r="B48" s="5"/>
      <c r="D48" s="5"/>
      <c r="E48" s="5"/>
      <c r="F48" s="60"/>
      <c r="G48" s="17"/>
      <c r="H48" s="58"/>
      <c r="I48" s="13"/>
    </row>
    <row r="49" spans="1:10" ht="22.55" customHeight="1" thickBot="1" x14ac:dyDescent="0.3">
      <c r="A49" s="102"/>
      <c r="B49" s="102"/>
      <c r="C49" s="102"/>
      <c r="D49" s="102"/>
      <c r="E49" s="102"/>
      <c r="F49" s="13"/>
      <c r="G49" s="13"/>
      <c r="H49" s="10" t="s">
        <v>120</v>
      </c>
      <c r="I49" s="9">
        <f>SUM(I11:I47)</f>
        <v>0</v>
      </c>
    </row>
    <row r="50" spans="1:10" ht="22.55" customHeight="1" thickBot="1" x14ac:dyDescent="0.3">
      <c r="A50" s="103" t="s">
        <v>28</v>
      </c>
      <c r="B50" s="103"/>
      <c r="C50" s="103"/>
      <c r="D50" s="103"/>
      <c r="E50" s="103"/>
      <c r="F50" s="14"/>
      <c r="G50" s="11"/>
      <c r="H50" s="11"/>
      <c r="I50" s="13"/>
    </row>
    <row r="51" spans="1:10" ht="22.55" customHeight="1" thickBot="1" x14ac:dyDescent="0.3">
      <c r="A51" s="100" t="s">
        <v>158</v>
      </c>
      <c r="B51" s="100"/>
      <c r="C51" s="100"/>
      <c r="D51" s="100"/>
      <c r="E51" s="100"/>
      <c r="F51" s="12"/>
      <c r="G51" s="11"/>
      <c r="H51" s="10" t="s">
        <v>121</v>
      </c>
      <c r="I51" s="9">
        <f>I49+I6</f>
        <v>0</v>
      </c>
    </row>
    <row r="52" spans="1:10" ht="47.9" customHeight="1" x14ac:dyDescent="0.25">
      <c r="A52" s="101" t="s">
        <v>166</v>
      </c>
      <c r="B52" s="101"/>
      <c r="C52" s="101"/>
      <c r="D52" s="101"/>
      <c r="E52" s="101"/>
      <c r="F52" s="101"/>
      <c r="G52" s="11"/>
      <c r="I52" s="8"/>
    </row>
    <row r="53" spans="1:10" ht="29.75" customHeight="1" x14ac:dyDescent="0.25">
      <c r="A53" s="101" t="s">
        <v>31</v>
      </c>
      <c r="B53" s="101"/>
      <c r="C53" s="101"/>
      <c r="D53" s="101"/>
      <c r="E53" s="101"/>
      <c r="F53" s="101"/>
    </row>
    <row r="54" spans="1:10" ht="37.9" customHeight="1" x14ac:dyDescent="0.25">
      <c r="A54" s="101" t="s">
        <v>32</v>
      </c>
      <c r="B54" s="101"/>
      <c r="C54" s="101"/>
      <c r="D54" s="101"/>
      <c r="E54" s="101"/>
      <c r="F54" s="101"/>
    </row>
    <row r="55" spans="1:10" ht="14.4" customHeight="1" x14ac:dyDescent="0.25"/>
    <row r="56" spans="1:10" s="6" customFormat="1" ht="14.4" customHeight="1" x14ac:dyDescent="0.25">
      <c r="C56" s="5"/>
      <c r="D56" s="3"/>
      <c r="E56" s="4"/>
      <c r="F56" s="3"/>
      <c r="G56" s="1"/>
      <c r="H56" s="1"/>
      <c r="I56" s="2"/>
      <c r="J56" s="1"/>
    </row>
    <row r="57" spans="1:10" s="6" customFormat="1" ht="14.4" customHeight="1" x14ac:dyDescent="0.25">
      <c r="C57" s="5"/>
      <c r="D57" s="3"/>
      <c r="E57" s="4"/>
      <c r="F57" s="3"/>
      <c r="G57" s="1"/>
      <c r="H57" s="1"/>
      <c r="I57" s="2"/>
      <c r="J57" s="1"/>
    </row>
  </sheetData>
  <mergeCells count="46">
    <mergeCell ref="A2:F2"/>
    <mergeCell ref="H2:I2"/>
    <mergeCell ref="B16:E16"/>
    <mergeCell ref="B11:E11"/>
    <mergeCell ref="B24:E24"/>
    <mergeCell ref="B13:E13"/>
    <mergeCell ref="B14:E14"/>
    <mergeCell ref="B10:E10"/>
    <mergeCell ref="B15:E15"/>
    <mergeCell ref="B17:E17"/>
    <mergeCell ref="B18:E18"/>
    <mergeCell ref="B19:E19"/>
    <mergeCell ref="B20:E20"/>
    <mergeCell ref="B21:E21"/>
    <mergeCell ref="B22:E22"/>
    <mergeCell ref="B23:E23"/>
    <mergeCell ref="B12:E12"/>
    <mergeCell ref="B40:E40"/>
    <mergeCell ref="B36:E36"/>
    <mergeCell ref="B35:E35"/>
    <mergeCell ref="B25:E25"/>
    <mergeCell ref="B26:E26"/>
    <mergeCell ref="B27:E27"/>
    <mergeCell ref="B29:E29"/>
    <mergeCell ref="B30:E30"/>
    <mergeCell ref="B31:E31"/>
    <mergeCell ref="B32:E32"/>
    <mergeCell ref="B33:E33"/>
    <mergeCell ref="B34:E34"/>
    <mergeCell ref="B28:E28"/>
    <mergeCell ref="B46:E46"/>
    <mergeCell ref="B41:E41"/>
    <mergeCell ref="B43:E43"/>
    <mergeCell ref="A54:F54"/>
    <mergeCell ref="B37:E37"/>
    <mergeCell ref="B38:E38"/>
    <mergeCell ref="B44:E44"/>
    <mergeCell ref="B45:E45"/>
    <mergeCell ref="B47:E47"/>
    <mergeCell ref="B42:E42"/>
    <mergeCell ref="A49:E49"/>
    <mergeCell ref="A50:E50"/>
    <mergeCell ref="A51:E51"/>
    <mergeCell ref="A52:F52"/>
    <mergeCell ref="A53:F53"/>
    <mergeCell ref="B39:E39"/>
  </mergeCells>
  <phoneticPr fontId="28" type="noConversion"/>
  <printOptions horizontalCentered="1" verticalCentered="1"/>
  <pageMargins left="0.23622047244094491" right="0.23622047244094491" top="0.74803149606299213" bottom="0.74803149606299213" header="0.31496062992125984" footer="0.31496062992125984"/>
  <pageSetup paperSize="9" scale="48" orientation="portrait" r:id="rId1"/>
  <drawing r:id="rId2"/>
</worksheet>
</file>

<file path=docMetadata/LabelInfo.xml><?xml version="1.0" encoding="utf-8"?>
<clbl:labelList xmlns:clbl="http://schemas.microsoft.com/office/2020/mipLabelMetadata">
  <clbl:label id="{72d66266-fa9d-4e3b-b20a-69a8b1b1b55c}" enabled="0" method="" siteId="{72d66266-fa9d-4e3b-b20a-69a8b1b1b55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ITURRI America series</vt:lpstr>
      <vt:lpstr>WUI Pumper</vt:lpstr>
      <vt:lpstr>Tactical Tender 2000 </vt:lpstr>
      <vt:lpstr>Tactical Tender 3000</vt:lpstr>
      <vt:lpstr>'ITURRI America series'!Área_de_impresión</vt:lpstr>
      <vt:lpstr>'Tactical Tender 2000 '!Área_de_impresión</vt:lpstr>
      <vt:lpstr>'Tactical Tender 3000'!Área_de_impresión</vt:lpstr>
      <vt:lpstr>'WUI Pumper'!Área_de_impresión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Morales Perez</dc:creator>
  <cp:keywords/>
  <dc:description/>
  <cp:lastModifiedBy>Laura Morales Perez</cp:lastModifiedBy>
  <cp:revision/>
  <dcterms:created xsi:type="dcterms:W3CDTF">2026-05-27T23:59:28Z</dcterms:created>
  <dcterms:modified xsi:type="dcterms:W3CDTF">2026-09-29T12:58:00Z</dcterms:modified>
  <cp:category/>
  <cp:contentStatus/>
</cp:coreProperties>
</file>